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0490" windowHeight="7320" tabRatio="836"/>
  </bookViews>
  <sheets>
    <sheet name="Список домов" sheetId="2" r:id="rId1"/>
    <sheet name="1" sheetId="3" r:id="rId2"/>
    <sheet name="2" sheetId="4" r:id="rId3"/>
    <sheet name="3" sheetId="5" r:id="rId4"/>
    <sheet name="4" sheetId="6" r:id="rId5"/>
    <sheet name="5" sheetId="7" r:id="rId6"/>
    <sheet name="6" sheetId="8" r:id="rId7"/>
    <sheet name="7" sheetId="9" r:id="rId8"/>
    <sheet name="8" sheetId="10" r:id="rId9"/>
    <sheet name="9" sheetId="11" r:id="rId10"/>
    <sheet name="10" sheetId="12" r:id="rId11"/>
    <sheet name="11" sheetId="13" r:id="rId12"/>
    <sheet name="12" sheetId="14" r:id="rId13"/>
    <sheet name="13" sheetId="15" r:id="rId14"/>
    <sheet name="14" sheetId="16" r:id="rId15"/>
    <sheet name="15" sheetId="17" r:id="rId16"/>
    <sheet name="16" sheetId="18" r:id="rId17"/>
    <sheet name="17" sheetId="19" r:id="rId18"/>
    <sheet name="18" sheetId="21" r:id="rId19"/>
    <sheet name="19" sheetId="22" r:id="rId20"/>
    <sheet name="20" sheetId="23" r:id="rId21"/>
    <sheet name="21" sheetId="24" r:id="rId22"/>
    <sheet name="22" sheetId="25" r:id="rId23"/>
    <sheet name="23" sheetId="26" r:id="rId24"/>
    <sheet name="24" sheetId="27" r:id="rId25"/>
    <sheet name="25" sheetId="28" r:id="rId26"/>
    <sheet name="26" sheetId="29" r:id="rId27"/>
    <sheet name="27" sheetId="30" r:id="rId28"/>
    <sheet name="28" sheetId="31" r:id="rId29"/>
    <sheet name="29" sheetId="32" r:id="rId30"/>
    <sheet name="30" sheetId="33" r:id="rId31"/>
    <sheet name="31" sheetId="34" r:id="rId32"/>
    <sheet name="32" sheetId="35" r:id="rId33"/>
    <sheet name="33" sheetId="36" r:id="rId34"/>
    <sheet name="34" sheetId="37" r:id="rId35"/>
    <sheet name="35" sheetId="38" r:id="rId36"/>
    <sheet name="36" sheetId="39" r:id="rId37"/>
    <sheet name="37" sheetId="1" r:id="rId38"/>
    <sheet name="38" sheetId="40" r:id="rId39"/>
    <sheet name="39" sheetId="41" r:id="rId40"/>
    <sheet name="40" sheetId="42" r:id="rId41"/>
    <sheet name="41" sheetId="43" r:id="rId42"/>
    <sheet name="42" sheetId="44" r:id="rId43"/>
    <sheet name="43" sheetId="45" r:id="rId44"/>
    <sheet name="44" sheetId="46" r:id="rId45"/>
    <sheet name="45" sheetId="47" r:id="rId46"/>
    <sheet name="46" sheetId="48" r:id="rId47"/>
    <sheet name="47" sheetId="49" r:id="rId48"/>
    <sheet name="48" sheetId="50" r:id="rId49"/>
    <sheet name="49" sheetId="51" r:id="rId50"/>
    <sheet name="50" sheetId="52" r:id="rId51"/>
    <sheet name="51" sheetId="53" r:id="rId52"/>
    <sheet name="52" sheetId="54" r:id="rId53"/>
    <sheet name="53" sheetId="55" r:id="rId54"/>
    <sheet name="54" sheetId="56" r:id="rId55"/>
    <sheet name="55" sheetId="57" r:id="rId56"/>
    <sheet name="56" sheetId="58" r:id="rId57"/>
    <sheet name="57" sheetId="59" r:id="rId58"/>
    <sheet name="58" sheetId="60" r:id="rId59"/>
    <sheet name="59" sheetId="61" r:id="rId60"/>
    <sheet name="60" sheetId="62" r:id="rId61"/>
    <sheet name="61" sheetId="63" r:id="rId62"/>
    <sheet name="62" sheetId="64" r:id="rId63"/>
    <sheet name="63" sheetId="65" r:id="rId64"/>
    <sheet name="64" sheetId="66" r:id="rId65"/>
    <sheet name="65" sheetId="67" r:id="rId66"/>
    <sheet name="66" sheetId="68" r:id="rId67"/>
    <sheet name="67" sheetId="69" r:id="rId68"/>
    <sheet name="68" sheetId="70" r:id="rId69"/>
    <sheet name="69" sheetId="71" r:id="rId70"/>
    <sheet name="70" sheetId="72" r:id="rId71"/>
    <sheet name="71" sheetId="73" r:id="rId72"/>
    <sheet name="72" sheetId="74" r:id="rId73"/>
    <sheet name="73" sheetId="75" r:id="rId74"/>
    <sheet name="74" sheetId="76" r:id="rId75"/>
    <sheet name="75" sheetId="77" r:id="rId76"/>
    <sheet name="76" sheetId="78" r:id="rId77"/>
    <sheet name="77" sheetId="79" r:id="rId78"/>
    <sheet name="78" sheetId="80" r:id="rId79"/>
    <sheet name="79" sheetId="81" r:id="rId80"/>
    <sheet name="80" sheetId="82" r:id="rId81"/>
    <sheet name="81" sheetId="83" r:id="rId82"/>
    <sheet name="82" sheetId="84" r:id="rId83"/>
    <sheet name="83" sheetId="85" r:id="rId84"/>
    <sheet name="84" sheetId="86" r:id="rId85"/>
    <sheet name="85" sheetId="87" r:id="rId86"/>
    <sheet name="86" sheetId="88" r:id="rId87"/>
    <sheet name="87" sheetId="89" r:id="rId88"/>
    <sheet name="88" sheetId="90" r:id="rId89"/>
    <sheet name="89" sheetId="91" r:id="rId90"/>
    <sheet name="90" sheetId="92" r:id="rId91"/>
    <sheet name="91" sheetId="93" r:id="rId92"/>
    <sheet name="92" sheetId="94" r:id="rId93"/>
    <sheet name="93" sheetId="95" r:id="rId94"/>
  </sheets>
  <definedNames>
    <definedName name="_xlnm._FilterDatabase" localSheetId="0" hidden="1">'Список домов'!$A$2:$G$96</definedName>
    <definedName name="_xlnm.Print_Titles" localSheetId="0">'Список домов'!$A:$B,'Список домов'!$2:$2</definedName>
  </definedNames>
  <calcPr calcId="162913"/>
</workbook>
</file>

<file path=xl/calcChain.xml><?xml version="1.0" encoding="utf-8"?>
<calcChain xmlns="http://schemas.openxmlformats.org/spreadsheetml/2006/main">
  <c r="D3" i="2" l="1"/>
  <c r="E3" i="2"/>
  <c r="F3" i="2"/>
  <c r="D4" i="2"/>
  <c r="E4" i="2"/>
  <c r="F4" i="2"/>
  <c r="D5" i="2"/>
  <c r="E5" i="2"/>
  <c r="F5" i="2" s="1"/>
  <c r="D6" i="2"/>
  <c r="E6" i="2"/>
  <c r="F6" i="2" s="1"/>
  <c r="D7" i="2"/>
  <c r="F7" i="2" s="1"/>
  <c r="E7" i="2"/>
  <c r="D8" i="2"/>
  <c r="F8" i="2" s="1"/>
  <c r="E8" i="2"/>
  <c r="D9" i="2"/>
  <c r="E9" i="2"/>
  <c r="F9" i="2" s="1"/>
  <c r="D10" i="2"/>
  <c r="F10" i="2" s="1"/>
  <c r="E10" i="2"/>
  <c r="D11" i="2"/>
  <c r="F11" i="2" s="1"/>
  <c r="E11" i="2"/>
  <c r="D12" i="2"/>
  <c r="F12" i="2" s="1"/>
  <c r="E12" i="2"/>
  <c r="D13" i="2"/>
  <c r="F13" i="2" s="1"/>
  <c r="E13" i="2"/>
  <c r="D14" i="2"/>
  <c r="F14" i="2" s="1"/>
  <c r="E14" i="2"/>
  <c r="D15" i="2"/>
  <c r="F15" i="2" s="1"/>
  <c r="E15" i="2"/>
  <c r="D16" i="2"/>
  <c r="F16" i="2" s="1"/>
  <c r="E16" i="2"/>
  <c r="D17" i="2"/>
  <c r="F17" i="2" s="1"/>
  <c r="E17" i="2"/>
  <c r="D18" i="2"/>
  <c r="F18" i="2" s="1"/>
  <c r="E18" i="2"/>
  <c r="D19" i="2"/>
  <c r="F19" i="2" s="1"/>
  <c r="E19" i="2"/>
  <c r="D20" i="2"/>
  <c r="F20" i="2" s="1"/>
  <c r="E20" i="2"/>
  <c r="D21" i="2"/>
  <c r="F21" i="2" s="1"/>
  <c r="E21" i="2"/>
  <c r="D22" i="2"/>
  <c r="F22" i="2" s="1"/>
  <c r="E22" i="2"/>
  <c r="D23" i="2"/>
  <c r="F23" i="2" s="1"/>
  <c r="E23" i="2"/>
  <c r="D24" i="2"/>
  <c r="F24" i="2" s="1"/>
  <c r="E24" i="2"/>
  <c r="D25" i="2"/>
  <c r="F25" i="2" s="1"/>
  <c r="E25" i="2"/>
  <c r="D26" i="2"/>
  <c r="F26" i="2" s="1"/>
  <c r="E26" i="2"/>
  <c r="D27" i="2"/>
  <c r="F27" i="2" s="1"/>
  <c r="E27" i="2"/>
  <c r="D28" i="2"/>
  <c r="F28" i="2" s="1"/>
  <c r="E28" i="2"/>
  <c r="D29" i="2"/>
  <c r="F29" i="2" s="1"/>
  <c r="E29" i="2"/>
  <c r="D30" i="2"/>
  <c r="F30" i="2" s="1"/>
  <c r="E30" i="2"/>
  <c r="D31" i="2"/>
  <c r="F31" i="2" s="1"/>
  <c r="E31" i="2"/>
  <c r="D32" i="2"/>
  <c r="F32" i="2" s="1"/>
  <c r="E32" i="2"/>
  <c r="D33" i="2"/>
  <c r="F33" i="2" s="1"/>
  <c r="E33" i="2"/>
  <c r="D34" i="2"/>
  <c r="F34" i="2" s="1"/>
  <c r="E34" i="2"/>
  <c r="D35" i="2"/>
  <c r="F35" i="2" s="1"/>
  <c r="E35" i="2"/>
  <c r="D36" i="2"/>
  <c r="F36" i="2" s="1"/>
  <c r="E36" i="2"/>
  <c r="D37" i="2"/>
  <c r="F37" i="2" s="1"/>
  <c r="E37" i="2"/>
  <c r="D38" i="2"/>
  <c r="F38" i="2" s="1"/>
  <c r="E38" i="2"/>
  <c r="D39" i="2"/>
  <c r="F39" i="2" s="1"/>
  <c r="E39" i="2"/>
  <c r="D40" i="2"/>
  <c r="F40" i="2" s="1"/>
  <c r="E40" i="2"/>
  <c r="D41" i="2"/>
  <c r="F41" i="2" s="1"/>
  <c r="E41" i="2"/>
  <c r="D42" i="2"/>
  <c r="F42" i="2" s="1"/>
  <c r="E42" i="2"/>
  <c r="D43" i="2"/>
  <c r="F43" i="2" s="1"/>
  <c r="E43" i="2"/>
  <c r="D44" i="2"/>
  <c r="F44" i="2" s="1"/>
  <c r="E44" i="2"/>
  <c r="D45" i="2"/>
  <c r="F45" i="2" s="1"/>
  <c r="E45" i="2"/>
  <c r="D46" i="2"/>
  <c r="F46" i="2" s="1"/>
  <c r="E46" i="2"/>
  <c r="D47" i="2"/>
  <c r="F47" i="2" s="1"/>
  <c r="E47" i="2"/>
  <c r="D48" i="2"/>
  <c r="F48" i="2" s="1"/>
  <c r="E48" i="2"/>
  <c r="D49" i="2"/>
  <c r="F49" i="2" s="1"/>
  <c r="E49" i="2"/>
  <c r="D50" i="2"/>
  <c r="F50" i="2" s="1"/>
  <c r="E50" i="2"/>
  <c r="D51" i="2"/>
  <c r="F51" i="2" s="1"/>
  <c r="E51" i="2"/>
  <c r="D52" i="2"/>
  <c r="F52" i="2" s="1"/>
  <c r="E52" i="2"/>
  <c r="D53" i="2"/>
  <c r="F53" i="2" s="1"/>
  <c r="E53" i="2"/>
  <c r="D54" i="2"/>
  <c r="F54" i="2" s="1"/>
  <c r="E54" i="2"/>
  <c r="D55" i="2"/>
  <c r="F55" i="2" s="1"/>
  <c r="E55" i="2"/>
  <c r="D56" i="2"/>
  <c r="F56" i="2" s="1"/>
  <c r="E56" i="2"/>
  <c r="D57" i="2"/>
  <c r="F57" i="2" s="1"/>
  <c r="E57" i="2"/>
  <c r="D58" i="2"/>
  <c r="F58" i="2" s="1"/>
  <c r="E58" i="2"/>
  <c r="D59" i="2"/>
  <c r="F59" i="2" s="1"/>
  <c r="E59" i="2"/>
  <c r="D60" i="2"/>
  <c r="F60" i="2" s="1"/>
  <c r="E60" i="2"/>
  <c r="D61" i="2"/>
  <c r="F61" i="2" s="1"/>
  <c r="E61" i="2"/>
  <c r="D62" i="2"/>
  <c r="F62" i="2" s="1"/>
  <c r="E62" i="2"/>
  <c r="D63" i="2"/>
  <c r="F63" i="2" s="1"/>
  <c r="E63" i="2"/>
  <c r="D64" i="2"/>
  <c r="F64" i="2" s="1"/>
  <c r="E64" i="2"/>
  <c r="D65" i="2"/>
  <c r="F65" i="2" s="1"/>
  <c r="E65" i="2"/>
  <c r="D66" i="2"/>
  <c r="F66" i="2" s="1"/>
  <c r="E66" i="2"/>
  <c r="D67" i="2"/>
  <c r="F67" i="2" s="1"/>
  <c r="E67" i="2"/>
  <c r="D68" i="2"/>
  <c r="F68" i="2" s="1"/>
  <c r="E68" i="2"/>
  <c r="D69" i="2"/>
  <c r="F69" i="2" s="1"/>
  <c r="E69" i="2"/>
  <c r="D70" i="2"/>
  <c r="F70" i="2" s="1"/>
  <c r="E70" i="2"/>
  <c r="D71" i="2"/>
  <c r="F71" i="2" s="1"/>
  <c r="E71" i="2"/>
  <c r="D72" i="2"/>
  <c r="F72" i="2" s="1"/>
  <c r="E72" i="2"/>
  <c r="D73" i="2"/>
  <c r="F73" i="2" s="1"/>
  <c r="E73" i="2"/>
  <c r="D74" i="2"/>
  <c r="F74" i="2" s="1"/>
  <c r="E74" i="2"/>
  <c r="D75" i="2"/>
  <c r="F75" i="2" s="1"/>
  <c r="E75" i="2"/>
  <c r="D76" i="2"/>
  <c r="F76" i="2" s="1"/>
  <c r="E76" i="2"/>
  <c r="D77" i="2"/>
  <c r="F77" i="2" s="1"/>
  <c r="E77" i="2"/>
  <c r="D78" i="2"/>
  <c r="F78" i="2" s="1"/>
  <c r="E78" i="2"/>
  <c r="D79" i="2"/>
  <c r="F79" i="2" s="1"/>
  <c r="E79" i="2"/>
  <c r="D80" i="2"/>
  <c r="F80" i="2" s="1"/>
  <c r="E80" i="2"/>
  <c r="D81" i="2"/>
  <c r="F81" i="2" s="1"/>
  <c r="E81" i="2"/>
  <c r="D82" i="2"/>
  <c r="F82" i="2" s="1"/>
  <c r="E82" i="2"/>
  <c r="D83" i="2"/>
  <c r="F83" i="2" s="1"/>
  <c r="E83" i="2"/>
  <c r="D84" i="2"/>
  <c r="F84" i="2" s="1"/>
  <c r="E84" i="2"/>
  <c r="D85" i="2"/>
  <c r="F85" i="2" s="1"/>
  <c r="E85" i="2"/>
  <c r="D86" i="2"/>
  <c r="F86" i="2" s="1"/>
  <c r="E86" i="2"/>
  <c r="D87" i="2"/>
  <c r="F87" i="2" s="1"/>
  <c r="E87" i="2"/>
  <c r="D88" i="2"/>
  <c r="F88" i="2" s="1"/>
  <c r="E88" i="2"/>
  <c r="D89" i="2"/>
  <c r="F89" i="2" s="1"/>
  <c r="E89" i="2"/>
  <c r="D90" i="2"/>
  <c r="F90" i="2" s="1"/>
  <c r="E90" i="2"/>
  <c r="D91" i="2"/>
  <c r="F91" i="2" s="1"/>
  <c r="E91" i="2"/>
  <c r="D92" i="2"/>
  <c r="F92" i="2" s="1"/>
  <c r="E92" i="2"/>
  <c r="D93" i="2"/>
  <c r="F93" i="2" s="1"/>
  <c r="E93" i="2"/>
  <c r="D94" i="2"/>
  <c r="F94" i="2" s="1"/>
  <c r="E94" i="2"/>
  <c r="D95" i="2"/>
  <c r="F95" i="2" s="1"/>
  <c r="E95" i="2"/>
  <c r="B27" i="62" l="1"/>
  <c r="C27" i="59"/>
  <c r="B27" i="59"/>
  <c r="C27" i="56"/>
  <c r="C27" i="60"/>
  <c r="C27" i="57"/>
  <c r="B27" i="56"/>
  <c r="B27" i="60"/>
  <c r="B27" i="57"/>
  <c r="B52" i="60"/>
  <c r="B52" i="59"/>
  <c r="B52" i="57"/>
  <c r="B52" i="56"/>
  <c r="B54" i="59" l="1"/>
  <c r="C27" i="81"/>
  <c r="C27" i="73"/>
  <c r="C27" i="77"/>
  <c r="C27" i="85"/>
  <c r="C27" i="86"/>
  <c r="C27" i="92"/>
  <c r="C27" i="74"/>
  <c r="C27" i="79"/>
  <c r="C27" i="83"/>
  <c r="B27" i="82"/>
  <c r="C27" i="76"/>
  <c r="C27" i="80"/>
  <c r="C27" i="84"/>
  <c r="C27" i="91"/>
  <c r="B27" i="74"/>
  <c r="B27" i="78"/>
  <c r="B27" i="76"/>
  <c r="B27" i="80"/>
  <c r="B27" i="84"/>
  <c r="B27" i="91"/>
  <c r="B27" i="83"/>
  <c r="B54" i="56"/>
  <c r="C27" i="75"/>
  <c r="C27" i="78"/>
  <c r="C27" i="82"/>
  <c r="B27" i="77"/>
  <c r="B27" i="75"/>
  <c r="B27" i="81"/>
  <c r="B27" i="79"/>
  <c r="B27" i="85"/>
  <c r="B54" i="57"/>
  <c r="C27" i="93"/>
  <c r="B54" i="60"/>
  <c r="C27" i="88"/>
  <c r="C27" i="89"/>
  <c r="C27" i="87"/>
  <c r="C27" i="90"/>
  <c r="C27" i="95"/>
  <c r="B27" i="95"/>
  <c r="B27" i="73"/>
  <c r="B27" i="86"/>
  <c r="B27" i="92"/>
  <c r="B27" i="93"/>
  <c r="B27" i="87"/>
  <c r="B27" i="88"/>
  <c r="B27" i="89"/>
  <c r="B27" i="90"/>
  <c r="C27" i="94"/>
  <c r="B27" i="94"/>
  <c r="B52" i="95"/>
  <c r="B52" i="93"/>
  <c r="B52" i="91"/>
  <c r="B52" i="89"/>
  <c r="B52" i="87"/>
  <c r="B52" i="85"/>
  <c r="B52" i="83"/>
  <c r="B52" i="81"/>
  <c r="B52" i="79"/>
  <c r="B52" i="77"/>
  <c r="B52" i="75"/>
  <c r="B52" i="73"/>
  <c r="B52" i="94"/>
  <c r="B52" i="92"/>
  <c r="B52" i="90"/>
  <c r="B52" i="88"/>
  <c r="B52" i="86"/>
  <c r="B52" i="84"/>
  <c r="B52" i="82"/>
  <c r="B52" i="80"/>
  <c r="B52" i="78"/>
  <c r="B52" i="76"/>
  <c r="B52" i="74"/>
  <c r="C27" i="54"/>
  <c r="B27" i="54"/>
  <c r="C27" i="55"/>
  <c r="B27" i="55"/>
  <c r="C27" i="58"/>
  <c r="B27" i="58"/>
  <c r="C27" i="61"/>
  <c r="B27" i="61"/>
  <c r="C27" i="62"/>
  <c r="C27" i="63"/>
  <c r="B27" i="63"/>
  <c r="C27" i="64"/>
  <c r="B27" i="64"/>
  <c r="C27" i="65"/>
  <c r="B27" i="65"/>
  <c r="C27" i="66"/>
  <c r="B27" i="66"/>
  <c r="C27" i="67"/>
  <c r="B27" i="67"/>
  <c r="C27" i="68"/>
  <c r="B27" i="68"/>
  <c r="C27" i="69"/>
  <c r="B27" i="69"/>
  <c r="C27" i="70"/>
  <c r="B27" i="70"/>
  <c r="C27" i="71"/>
  <c r="B27" i="71"/>
  <c r="C27" i="72"/>
  <c r="B27" i="72"/>
  <c r="B54" i="83" l="1"/>
  <c r="B54" i="86"/>
  <c r="B54" i="95"/>
  <c r="B54" i="81"/>
  <c r="B54" i="92"/>
  <c r="B54" i="73"/>
  <c r="B54" i="85"/>
  <c r="B54" i="77"/>
  <c r="B54" i="78"/>
  <c r="B54" i="80"/>
  <c r="B54" i="91"/>
  <c r="B54" i="74"/>
  <c r="B54" i="84"/>
  <c r="B54" i="79"/>
  <c r="B54" i="76"/>
  <c r="C27" i="53"/>
  <c r="B27" i="53"/>
  <c r="B54" i="87"/>
  <c r="B54" i="94"/>
  <c r="B54" i="75"/>
  <c r="B54" i="89"/>
  <c r="B54" i="88"/>
  <c r="B54" i="82"/>
  <c r="B54" i="93"/>
  <c r="B54" i="90"/>
  <c r="B52" i="53"/>
  <c r="B52" i="71"/>
  <c r="B54" i="71" s="1"/>
  <c r="B52" i="69"/>
  <c r="B54" i="69" s="1"/>
  <c r="B52" i="67"/>
  <c r="B54" i="67" s="1"/>
  <c r="B52" i="65"/>
  <c r="B54" i="65" s="1"/>
  <c r="B52" i="63"/>
  <c r="B54" i="63" s="1"/>
  <c r="B52" i="61"/>
  <c r="B54" i="61" s="1"/>
  <c r="B52" i="55"/>
  <c r="B54" i="55" s="1"/>
  <c r="B52" i="72"/>
  <c r="B54" i="72" s="1"/>
  <c r="B52" i="70"/>
  <c r="B54" i="70" s="1"/>
  <c r="B52" i="68"/>
  <c r="B54" i="68" s="1"/>
  <c r="B52" i="66"/>
  <c r="B54" i="66" s="1"/>
  <c r="B52" i="64"/>
  <c r="B54" i="64" s="1"/>
  <c r="B52" i="62"/>
  <c r="B54" i="62" s="1"/>
  <c r="B52" i="58"/>
  <c r="B54" i="58" s="1"/>
  <c r="B52" i="54"/>
  <c r="B54" i="54" s="1"/>
  <c r="B54" i="53" l="1"/>
  <c r="C27" i="41"/>
  <c r="B27" i="41"/>
  <c r="C27" i="42"/>
  <c r="B27" i="42"/>
  <c r="C27" i="43"/>
  <c r="B27" i="43"/>
  <c r="C27" i="44"/>
  <c r="B27" i="44"/>
  <c r="C27" i="45"/>
  <c r="B27" i="45"/>
  <c r="C27" i="46"/>
  <c r="B27" i="46"/>
  <c r="B52" i="47"/>
  <c r="C27" i="47"/>
  <c r="B27" i="47"/>
  <c r="C27" i="48"/>
  <c r="B27" i="48"/>
  <c r="B52" i="49"/>
  <c r="C27" i="49"/>
  <c r="B27" i="49"/>
  <c r="C27" i="50"/>
  <c r="B27" i="50"/>
  <c r="B52" i="51"/>
  <c r="C27" i="51"/>
  <c r="B27" i="51"/>
  <c r="C27" i="52"/>
  <c r="B27" i="52"/>
  <c r="C27" i="35" l="1"/>
  <c r="C27" i="39"/>
  <c r="C27" i="36"/>
  <c r="C27" i="40"/>
  <c r="B27" i="35"/>
  <c r="B27" i="39"/>
  <c r="B27" i="36"/>
  <c r="B27" i="40"/>
  <c r="C27" i="37"/>
  <c r="B27" i="37"/>
  <c r="C27" i="1"/>
  <c r="C27" i="38"/>
  <c r="B27" i="38"/>
  <c r="C27" i="34"/>
  <c r="B27" i="34"/>
  <c r="B27" i="1"/>
  <c r="B54" i="51"/>
  <c r="B52" i="34"/>
  <c r="B54" i="49"/>
  <c r="B54" i="47"/>
  <c r="B52" i="45"/>
  <c r="B54" i="45" s="1"/>
  <c r="B52" i="43"/>
  <c r="B54" i="43" s="1"/>
  <c r="B52" i="41"/>
  <c r="B54" i="41" s="1"/>
  <c r="B52" i="1"/>
  <c r="B52" i="38"/>
  <c r="B52" i="36"/>
  <c r="B52" i="52"/>
  <c r="B54" i="52" s="1"/>
  <c r="B52" i="50"/>
  <c r="B54" i="50" s="1"/>
  <c r="B52" i="48"/>
  <c r="B54" i="48" s="1"/>
  <c r="B52" i="46"/>
  <c r="B54" i="46" s="1"/>
  <c r="B52" i="44"/>
  <c r="B54" i="44" s="1"/>
  <c r="B52" i="42"/>
  <c r="B54" i="42" s="1"/>
  <c r="B52" i="40"/>
  <c r="B52" i="39"/>
  <c r="B52" i="37"/>
  <c r="B52" i="35"/>
  <c r="B54" i="40" l="1"/>
  <c r="B54" i="35"/>
  <c r="B54" i="36"/>
  <c r="B54" i="1"/>
  <c r="B54" i="39"/>
  <c r="B54" i="37"/>
  <c r="B54" i="38"/>
  <c r="C27" i="10"/>
  <c r="B54" i="34"/>
  <c r="B27" i="10"/>
  <c r="B52" i="10"/>
  <c r="B54" i="10" l="1"/>
  <c r="B27" i="26" l="1"/>
  <c r="C27" i="26"/>
  <c r="B27" i="24"/>
  <c r="B27" i="29"/>
  <c r="C27" i="27"/>
  <c r="B27" i="27"/>
  <c r="C27" i="25"/>
  <c r="B27" i="25"/>
  <c r="C27" i="30"/>
  <c r="C27" i="31"/>
  <c r="C27" i="28"/>
  <c r="C27" i="32"/>
  <c r="C27" i="24"/>
  <c r="C27" i="29"/>
  <c r="C27" i="33"/>
  <c r="B27" i="30"/>
  <c r="B27" i="31"/>
  <c r="B27" i="28"/>
  <c r="B27" i="32"/>
  <c r="B27" i="33"/>
  <c r="B52" i="24"/>
  <c r="B52" i="32"/>
  <c r="B52" i="30"/>
  <c r="B52" i="28"/>
  <c r="B52" i="26"/>
  <c r="B52" i="33"/>
  <c r="B52" i="31"/>
  <c r="B52" i="29"/>
  <c r="B52" i="27"/>
  <c r="B52" i="25"/>
  <c r="B52" i="21" l="1"/>
  <c r="B54" i="27"/>
  <c r="B54" i="26"/>
  <c r="B54" i="31"/>
  <c r="B54" i="25"/>
  <c r="B54" i="29"/>
  <c r="B54" i="24"/>
  <c r="B54" i="30"/>
  <c r="B54" i="33"/>
  <c r="B54" i="28"/>
  <c r="B54" i="32"/>
  <c r="B52" i="17"/>
  <c r="C27" i="17"/>
  <c r="B27" i="17"/>
  <c r="C27" i="18"/>
  <c r="B27" i="18"/>
  <c r="B52" i="19"/>
  <c r="C27" i="19"/>
  <c r="B27" i="19"/>
  <c r="C27" i="21"/>
  <c r="B27" i="21"/>
  <c r="B52" i="22"/>
  <c r="C27" i="22"/>
  <c r="B27" i="22"/>
  <c r="C27" i="23"/>
  <c r="B27" i="23"/>
  <c r="B27" i="16" l="1"/>
  <c r="C27" i="15"/>
  <c r="B27" i="15"/>
  <c r="B27" i="13"/>
  <c r="C27" i="16"/>
  <c r="C27" i="14"/>
  <c r="C27" i="13"/>
  <c r="B27" i="14"/>
  <c r="B52" i="14"/>
  <c r="B54" i="22"/>
  <c r="B54" i="19"/>
  <c r="B54" i="17"/>
  <c r="B52" i="15"/>
  <c r="B52" i="23"/>
  <c r="B54" i="23" s="1"/>
  <c r="B52" i="18"/>
  <c r="B54" i="18" s="1"/>
  <c r="B54" i="21"/>
  <c r="B52" i="16"/>
  <c r="B52" i="13"/>
  <c r="B54" i="15" l="1"/>
  <c r="B54" i="16"/>
  <c r="B54" i="14"/>
  <c r="B54" i="13"/>
  <c r="B52" i="7" l="1"/>
  <c r="C27" i="7"/>
  <c r="B27" i="7"/>
  <c r="B52" i="8"/>
  <c r="C27" i="8"/>
  <c r="B27" i="8"/>
  <c r="B52" i="9"/>
  <c r="C27" i="9"/>
  <c r="B27" i="9"/>
  <c r="B52" i="11"/>
  <c r="C27" i="11"/>
  <c r="B27" i="11"/>
  <c r="B52" i="12"/>
  <c r="C27" i="12"/>
  <c r="B27" i="12"/>
  <c r="B52" i="5" l="1"/>
  <c r="C27" i="5"/>
  <c r="C27" i="6"/>
  <c r="B27" i="5"/>
  <c r="B27" i="6"/>
  <c r="B54" i="12"/>
  <c r="B54" i="11"/>
  <c r="B54" i="9"/>
  <c r="B54" i="8"/>
  <c r="B54" i="7"/>
  <c r="B52" i="6"/>
  <c r="B54" i="5" l="1"/>
  <c r="B54" i="6"/>
  <c r="B27" i="3" l="1"/>
  <c r="B52" i="3"/>
  <c r="C27" i="3"/>
  <c r="B54" i="3" l="1"/>
  <c r="B52" i="4"/>
  <c r="B27" i="4" l="1"/>
  <c r="C54" i="2" l="1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53" i="2"/>
  <c r="C44" i="2"/>
  <c r="C45" i="2"/>
  <c r="C46" i="2"/>
  <c r="C47" i="2"/>
  <c r="C48" i="2"/>
  <c r="C49" i="2"/>
  <c r="C50" i="2"/>
  <c r="C51" i="2"/>
  <c r="C52" i="2"/>
  <c r="C43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26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8" i="2"/>
  <c r="C7" i="2"/>
  <c r="C6" i="2"/>
  <c r="C5" i="2"/>
  <c r="C27" i="4"/>
  <c r="C4" i="2"/>
  <c r="C3" i="2"/>
  <c r="C96" i="2" l="1"/>
  <c r="B54" i="4"/>
  <c r="E96" i="2" l="1"/>
  <c r="D96" i="2"/>
  <c r="F96" i="2" l="1"/>
</calcChain>
</file>

<file path=xl/sharedStrings.xml><?xml version="1.0" encoding="utf-8"?>
<sst xmlns="http://schemas.openxmlformats.org/spreadsheetml/2006/main" count="5123" uniqueCount="155">
  <si>
    <t>Брестский б-р д. 9 А</t>
  </si>
  <si>
    <t>Брестский б-р д. 19/17 А</t>
  </si>
  <si>
    <t>Героев пр. 26 к. 3  А</t>
  </si>
  <si>
    <t>Десантников  12 к. 1  А</t>
  </si>
  <si>
    <t>Десантников 22 к.  А</t>
  </si>
  <si>
    <t>Десантников 24 к.  А</t>
  </si>
  <si>
    <t>Десантников 26 к.  А</t>
  </si>
  <si>
    <t>Десантников 28 к.  А</t>
  </si>
  <si>
    <t>Десантников 32 к. 3  А</t>
  </si>
  <si>
    <t>Десантников 34 к.  А</t>
  </si>
  <si>
    <t>Доблести 17 к. 2  А</t>
  </si>
  <si>
    <t xml:space="preserve">Доблести 18 к. 1  А пар. 9 </t>
  </si>
  <si>
    <t>Доблести 18 к. 1  Б пар. 10,11</t>
  </si>
  <si>
    <t>Доблести 20 к. 1  А</t>
  </si>
  <si>
    <t>Доблести 24 к. 1  А</t>
  </si>
  <si>
    <t>Доблести 26 к. 2  А</t>
  </si>
  <si>
    <t>Доблести 28 к. 2  А</t>
  </si>
  <si>
    <t>Котина 7 к. 1  А</t>
  </si>
  <si>
    <t>Котина 8 к. 1  А</t>
  </si>
  <si>
    <t>Кузнецова 17 к.  А пар. 1-4</t>
  </si>
  <si>
    <t>Кузнецова 17 к.  Б пар. 5</t>
  </si>
  <si>
    <t>Кузнецова 17 к.  Д пар. 11</t>
  </si>
  <si>
    <t>Кузнецова 20 к.  А</t>
  </si>
  <si>
    <t>Кузнецова 21 к.  А</t>
  </si>
  <si>
    <t>Кузнецова 23 к. 1  А</t>
  </si>
  <si>
    <t>Кузнецова 25 к. 1  А</t>
  </si>
  <si>
    <t>Кузнецова 26 к. 1  А</t>
  </si>
  <si>
    <t>Кузнецова 32 к.  А</t>
  </si>
  <si>
    <t>Ленинский 55 к. 1  А</t>
  </si>
  <si>
    <t>Ленинский 55 к. 2  А</t>
  </si>
  <si>
    <t>Ленинский 55 к. 3  А</t>
  </si>
  <si>
    <t>Ленинский 57 к. 1  А</t>
  </si>
  <si>
    <t>Ленинский 57 к. 2  А</t>
  </si>
  <si>
    <t>Ленинский 69 к. 1  Б пар. 3</t>
  </si>
  <si>
    <t>Ленинский 75 к. 2  Б пар. 6</t>
  </si>
  <si>
    <t>Ленинский 79 к. 1  А пар. 1-6</t>
  </si>
  <si>
    <t>Ленинский 79 к. 1  Б пар. 7</t>
  </si>
  <si>
    <t>Ленинский 92 к. 1  А</t>
  </si>
  <si>
    <t>Ленинский 92 к. 3  А</t>
  </si>
  <si>
    <t>Ленинский 96 к. 2  А</t>
  </si>
  <si>
    <t>Ленинский 96 к. 3  А</t>
  </si>
  <si>
    <t>Ленинский 97 к. 3  А</t>
  </si>
  <si>
    <t>Ленинский 100 к. 2  А</t>
  </si>
  <si>
    <t>Маршала Жукова 33 к. 1  А</t>
  </si>
  <si>
    <t>Маршала Жукова 37 к. 1  А</t>
  </si>
  <si>
    <t>Маршала Жукова 37 к. 3  А</t>
  </si>
  <si>
    <t>Маршала Жукова 43 к. 1  А</t>
  </si>
  <si>
    <t>Маршала Захарова 9 к.  А</t>
  </si>
  <si>
    <t>Маршала Захарова 12 к. 1  А</t>
  </si>
  <si>
    <t>Маршала Захарова 12 к. 2  А</t>
  </si>
  <si>
    <t>Маршала Захарова 13 к.  А</t>
  </si>
  <si>
    <t>Маршала Захарова 14 к. 2  А</t>
  </si>
  <si>
    <t>Маршала Захарова 14 к. 4  А</t>
  </si>
  <si>
    <t>Маршала Захарова 15 к.  А</t>
  </si>
  <si>
    <t>Маршала Захарова 16 к. 1  А</t>
  </si>
  <si>
    <t>Маршала Захарова 16 к. 2  А</t>
  </si>
  <si>
    <t>Маршала Захарова 16 к. 3  А</t>
  </si>
  <si>
    <t>Маршала Захарова 17 к. 1  А</t>
  </si>
  <si>
    <t>Маршала Захарова 18 к. 1  А</t>
  </si>
  <si>
    <t>Маршала Захарова 18 к. 2  А</t>
  </si>
  <si>
    <t>Маршала Захарова 19 к. 1  А</t>
  </si>
  <si>
    <t>Маршала Захарова 22 к. 1  А пар. 6,7</t>
  </si>
  <si>
    <t>Маршала Захарова 22 к. 1  Б пар. 5</t>
  </si>
  <si>
    <t>Маршала Захарова 25 к. 1  А</t>
  </si>
  <si>
    <t>Маршала Захарова 27 к. 1  А</t>
  </si>
  <si>
    <t>Маршала Захарова 27 к. 2  А</t>
  </si>
  <si>
    <t>Маршала Захарова 29 к. 1  А</t>
  </si>
  <si>
    <t>Маршала Захарова 29 к. 2  А</t>
  </si>
  <si>
    <t>Маршала Захарова 29 к. 3  А</t>
  </si>
  <si>
    <t>Маршала Захарова 33 к. 1  А</t>
  </si>
  <si>
    <t>Маршала Захарова 35 к. 1  А</t>
  </si>
  <si>
    <t>Маршала Захарова 35 к. 2  А</t>
  </si>
  <si>
    <t>Маршала Захарова 46 к.  А</t>
  </si>
  <si>
    <t>Маршала Захарова 56 к.  А</t>
  </si>
  <si>
    <t>Маршала Захарова 60 к.  А</t>
  </si>
  <si>
    <t>Маршала Казакова 22 к. 1  А</t>
  </si>
  <si>
    <t>Маршала Казакова 22 к. 2  А</t>
  </si>
  <si>
    <t>Маршала Казакова 24 к. 1  А</t>
  </si>
  <si>
    <t>Маршала Казакова 28 к. 1  А</t>
  </si>
  <si>
    <t>Маршала Казакова 28 к. 3  А</t>
  </si>
  <si>
    <t>Маршала Казакова 38 к. 1  А</t>
  </si>
  <si>
    <t>Петергофское  1 к. 1  А</t>
  </si>
  <si>
    <t>Петергофское  3 к. 4  А</t>
  </si>
  <si>
    <t>Петергофское  3 к. 5  А</t>
  </si>
  <si>
    <t>Петергофское  5 к. 1  А</t>
  </si>
  <si>
    <t>Петергофское  5 к. 2  А</t>
  </si>
  <si>
    <t>Петергофское  7 к. 1  А</t>
  </si>
  <si>
    <t>Петергофское  13 к. 2  А</t>
  </si>
  <si>
    <t>Петергофское  21 к. 3  А</t>
  </si>
  <si>
    <t>Рихарда Зорге  3 к.  А</t>
  </si>
  <si>
    <t>Петергофское  11/21 к.  А пар. 1-10</t>
  </si>
  <si>
    <t>Назад к списку домов</t>
  </si>
  <si>
    <t>Маршала Захарова 11 к. А пар. 1-7</t>
  </si>
  <si>
    <t xml:space="preserve">Петергофское  15 к. 2  А      </t>
  </si>
  <si>
    <t>Петергофское  15 к. 2  А</t>
  </si>
  <si>
    <t>№ п/п</t>
  </si>
  <si>
    <t>ИТОГО</t>
  </si>
  <si>
    <t>Начисления</t>
  </si>
  <si>
    <t>Поступления</t>
  </si>
  <si>
    <t>3. Уборка и санитарно-гигиеническая очистка земельного участка</t>
  </si>
  <si>
    <t>6. Содержание и ремонт ПЗУ</t>
  </si>
  <si>
    <t>7. Содержание и ремонт АППЗ</t>
  </si>
  <si>
    <t>8. Затраты на уборочную технику</t>
  </si>
  <si>
    <t>Статья</t>
  </si>
  <si>
    <t>5. Очистка мусоропроводов</t>
  </si>
  <si>
    <t>8. Содержание и ремонт лифтов</t>
  </si>
  <si>
    <t>2. Коммунальные ресурсы, потребляемые в целях содержания общего имущества в МКД</t>
  </si>
  <si>
    <t>10. Управление многоквартирным домом</t>
  </si>
  <si>
    <t xml:space="preserve">12. Дополнительные услуги </t>
  </si>
  <si>
    <t>15. Платежи населения за холодное водоснабжение и водоотведение</t>
  </si>
  <si>
    <t>16. Платежи населения за отопление и горячее водоснабжение</t>
  </si>
  <si>
    <t>17. Эксплуатация коллективных приборов учета</t>
  </si>
  <si>
    <t>18. Повышающий коэффициент к коммунальным услугам</t>
  </si>
  <si>
    <t>4. Уборка и санитарно-гигиеническая очистка земельного участка</t>
  </si>
  <si>
    <t>4. Очистка мусоропроводов</t>
  </si>
  <si>
    <t xml:space="preserve">ХВС ОДН                                                                        </t>
  </si>
  <si>
    <t>Разница между доходами и расходами, руб.</t>
  </si>
  <si>
    <t>1. Содержание общего имущества МКД</t>
  </si>
  <si>
    <t>3. Текущий ремонт общего имущества МКД</t>
  </si>
  <si>
    <t>9. Использование общего имущества (в т.ч. аренда)</t>
  </si>
  <si>
    <t>11. Содержание и ремонт ВДГО</t>
  </si>
  <si>
    <t>14. Капитальный ремонт общего имущества МКД</t>
  </si>
  <si>
    <t>Итого доходов, руб.</t>
  </si>
  <si>
    <t xml:space="preserve">     Доходы</t>
  </si>
  <si>
    <t xml:space="preserve">Расходы                            </t>
  </si>
  <si>
    <t>2. Текущий ремонт общего имущества МКД</t>
  </si>
  <si>
    <t>Итого расходов, руб.</t>
  </si>
  <si>
    <t>ВО ОДН</t>
  </si>
  <si>
    <t>Начислено, руб.</t>
  </si>
  <si>
    <t>Получено, руб.</t>
  </si>
  <si>
    <t>Расходы, руб.</t>
  </si>
  <si>
    <t>5. Содержание и ремонт ПЗУ</t>
  </si>
  <si>
    <t>6. Содержание и ремонт АППЗ</t>
  </si>
  <si>
    <t>7. Содержание и ремонт лифтов</t>
  </si>
  <si>
    <t>9. Управление многоквартирным домом</t>
  </si>
  <si>
    <t>10. Содержание и ремонт ВДГО</t>
  </si>
  <si>
    <t xml:space="preserve">11. Дополнительные услуги </t>
  </si>
  <si>
    <t>12. Электричество, в том числе ОДН</t>
  </si>
  <si>
    <t>Адрес МКД</t>
  </si>
  <si>
    <t xml:space="preserve">13. Электричество, в том числе ОДН </t>
  </si>
  <si>
    <t>12. Электричество на внутридомовые нужды</t>
  </si>
  <si>
    <t>13. Электричество на внутридомовые нужды</t>
  </si>
  <si>
    <t xml:space="preserve">13. Расходы на оплату холодного водоснабжения и водоотведения, в т.ч.                  </t>
  </si>
  <si>
    <t xml:space="preserve">14. Расходы на оплату тепловой энергии, в т.ч.               </t>
  </si>
  <si>
    <t xml:space="preserve">ГВС ОДН                                                                        </t>
  </si>
  <si>
    <t xml:space="preserve">15. Эксплуатация коллективных приборов учета </t>
  </si>
  <si>
    <t>16. Прочие расходы</t>
  </si>
  <si>
    <t>17. Коммунальные расходы по нежилым помещениям</t>
  </si>
  <si>
    <t>18 Видеонаблюдение</t>
  </si>
  <si>
    <t>19. Административно-хозяйственные расходы (зарплата правления ТСЖ с налогами)</t>
  </si>
  <si>
    <t>19. Эксплуатационные услуги по нежилым помещениям</t>
  </si>
  <si>
    <t>20. Видеонаблюдение</t>
  </si>
  <si>
    <t>Маршала Захарова 9 А</t>
  </si>
  <si>
    <t>Отчет об исполнении управляющей организацией ООО "Строитель ЮЗ" 
договора управления за 2023 год</t>
  </si>
  <si>
    <t>Отчет об исполнении управляющей организацией ООО Строитель ЮЗ
договора управления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</si>
</sst>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₽&quot;;[Red]\-#,##0.00\ &quot;₽&quot;"/>
    <numFmt numFmtId="43" formatCode="_-* #,##0.00\ _₽_-;\-* #,##0.00\ _₽_-;_-* &quot;-&quot;??\ _₽_-;_-@_-"/>
  </numFmts>
  <fonts count="3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Arial"/>
      <family val="2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4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7" fillId="2" borderId="0" applyNumberFormat="0" applyBorder="0" applyAlignment="0" applyProtection="0"/>
    <xf numFmtId="43" fontId="28" fillId="0" borderId="0" applyFont="0" applyFill="0" applyBorder="0" applyAlignment="0" applyProtection="0"/>
  </cellStyleXfs>
  <cellXfs count="93">
    <xf numFmtId="0" fontId="0" fillId="0" borderId="0" xfId="0"/>
    <xf numFmtId="0" fontId="4" fillId="0" borderId="1" xfId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2" fontId="2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4" fontId="1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/>
    <xf numFmtId="0" fontId="19" fillId="0" borderId="0" xfId="0" applyFont="1"/>
    <xf numFmtId="4" fontId="2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8" fontId="13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19" fillId="0" borderId="0" xfId="0" applyNumberFormat="1" applyFont="1"/>
    <xf numFmtId="0" fontId="15" fillId="0" borderId="0" xfId="0" applyFont="1"/>
    <xf numFmtId="4" fontId="16" fillId="0" borderId="0" xfId="0" applyNumberFormat="1" applyFont="1"/>
    <xf numFmtId="0" fontId="16" fillId="0" borderId="0" xfId="0" applyFont="1"/>
    <xf numFmtId="0" fontId="8" fillId="0" borderId="2" xfId="0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23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4" fontId="8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Border="1" applyAlignment="1">
      <alignment horizontal="left" vertical="center"/>
    </xf>
    <xf numFmtId="4" fontId="8" fillId="0" borderId="2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vertical="center"/>
    </xf>
    <xf numFmtId="0" fontId="10" fillId="0" borderId="0" xfId="0" applyFont="1"/>
    <xf numFmtId="0" fontId="25" fillId="0" borderId="0" xfId="0" applyFont="1" applyAlignment="1">
      <alignment vertical="center"/>
    </xf>
    <xf numFmtId="8" fontId="25" fillId="0" borderId="0" xfId="0" applyNumberFormat="1" applyFont="1" applyAlignment="1">
      <alignment vertical="center"/>
    </xf>
    <xf numFmtId="4" fontId="25" fillId="0" borderId="0" xfId="0" applyNumberFormat="1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4" fontId="24" fillId="0" borderId="0" xfId="0" applyNumberFormat="1" applyFont="1" applyAlignment="1">
      <alignment vertical="center"/>
    </xf>
    <xf numFmtId="4" fontId="10" fillId="0" borderId="0" xfId="0" applyNumberFormat="1" applyFont="1"/>
    <xf numFmtId="4" fontId="24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4" fontId="25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0" fillId="0" borderId="2" xfId="3" applyFont="1" applyFill="1" applyBorder="1" applyAlignment="1">
      <alignment horizontal="center" vertical="center" wrapText="1"/>
    </xf>
    <xf numFmtId="43" fontId="8" fillId="3" borderId="2" xfId="4" applyFont="1" applyFill="1" applyBorder="1" applyAlignment="1">
      <alignment horizontal="center" vertical="center" wrapText="1"/>
    </xf>
    <xf numFmtId="43" fontId="8" fillId="3" borderId="2" xfId="4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29" fillId="0" borderId="2" xfId="1" applyFont="1" applyFill="1" applyBorder="1" applyAlignment="1" applyProtection="1">
      <alignment horizontal="left" vertical="center"/>
    </xf>
    <xf numFmtId="0" fontId="29" fillId="0" borderId="2" xfId="1" applyFont="1" applyFill="1" applyBorder="1" applyAlignment="1" applyProtection="1">
      <alignment horizontal="left" vertical="center" wrapText="1"/>
    </xf>
    <xf numFmtId="0" fontId="4" fillId="0" borderId="2" xfId="1" applyFont="1" applyFill="1" applyBorder="1" applyAlignment="1" applyProtection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0" fontId="4" fillId="0" borderId="2" xfId="1" applyFont="1" applyBorder="1" applyAlignment="1" applyProtection="1">
      <alignment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11" fillId="0" borderId="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Обычный 3 2" xfId="2"/>
    <cellStyle name="Финансовый" xfId="4" builtinId="3"/>
    <cellStyle name="Хороший" xfId="3" builtinId="26"/>
  </cellStyles>
  <dxfs count="0"/>
  <tableStyles count="0" defaultTableStyle="TableStyleMedium9" defaultPivotStyle="PivotStyleLight16"/>
  <colors>
    <mruColors>
      <color rgb="FFE1E1FF"/>
      <color rgb="FFCCC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  <pageSetUpPr fitToPage="1"/>
  </sheetPr>
  <dimension ref="A1:KQ97"/>
  <sheetViews>
    <sheetView tabSelected="1" zoomScale="85" zoomScaleNormal="85" workbookViewId="0">
      <pane xSplit="2" ySplit="2" topLeftCell="D3" activePane="bottomRight" state="frozen"/>
      <selection sqref="A1:C1"/>
      <selection pane="topRight" sqref="A1:C1"/>
      <selection pane="bottomLeft" sqref="A1:C1"/>
      <selection pane="bottomRight" activeCell="B2" sqref="B2"/>
    </sheetView>
  </sheetViews>
  <sheetFormatPr defaultRowHeight="15" x14ac:dyDescent="0.25"/>
  <cols>
    <col min="1" max="1" width="4.28515625" style="77" customWidth="1"/>
    <col min="2" max="2" width="40.140625" style="78" customWidth="1"/>
    <col min="3" max="3" width="17.28515625" style="79" hidden="1" customWidth="1"/>
    <col min="4" max="4" width="15.85546875" style="79" customWidth="1"/>
    <col min="5" max="5" width="16.85546875" style="79" customWidth="1"/>
    <col min="6" max="6" width="17.140625" style="79" customWidth="1" collapsed="1"/>
    <col min="7" max="7" width="5.42578125" style="79" customWidth="1"/>
    <col min="8" max="16384" width="9.140625" style="3"/>
  </cols>
  <sheetData>
    <row r="1" spans="1:13" ht="31.5" customHeight="1" x14ac:dyDescent="0.25">
      <c r="A1" s="85" t="s">
        <v>153</v>
      </c>
      <c r="B1" s="85"/>
      <c r="C1" s="85"/>
      <c r="D1" s="85"/>
      <c r="E1" s="85"/>
      <c r="F1" s="85"/>
      <c r="G1" s="81"/>
    </row>
    <row r="2" spans="1:13" s="65" customFormat="1" ht="40.5" customHeight="1" x14ac:dyDescent="0.25">
      <c r="A2" s="69" t="s">
        <v>95</v>
      </c>
      <c r="B2" s="66" t="s">
        <v>138</v>
      </c>
      <c r="C2" s="80" t="s">
        <v>128</v>
      </c>
      <c r="D2" s="80" t="s">
        <v>129</v>
      </c>
      <c r="E2" s="80" t="s">
        <v>130</v>
      </c>
      <c r="F2" s="80" t="s">
        <v>116</v>
      </c>
      <c r="G2" s="82"/>
    </row>
    <row r="3" spans="1:13" x14ac:dyDescent="0.25">
      <c r="A3" s="69">
        <v>1</v>
      </c>
      <c r="B3" s="73" t="s">
        <v>0</v>
      </c>
      <c r="C3" s="51">
        <f>'1'!$B$27</f>
        <v>9639244.5600000005</v>
      </c>
      <c r="D3" s="51">
        <f>'1'!$C$27</f>
        <v>9051012.6199999992</v>
      </c>
      <c r="E3" s="51">
        <f>'1'!$B$52</f>
        <v>9079396.9776179995</v>
      </c>
      <c r="F3" s="51">
        <f t="shared" ref="F3:F34" si="0">D3-E3</f>
        <v>-28384.357618000358</v>
      </c>
      <c r="G3" s="52"/>
      <c r="K3" s="84"/>
      <c r="L3" s="84"/>
      <c r="M3" s="84"/>
    </row>
    <row r="4" spans="1:13" x14ac:dyDescent="0.25">
      <c r="A4" s="74">
        <v>2</v>
      </c>
      <c r="B4" s="73" t="s">
        <v>1</v>
      </c>
      <c r="C4" s="51">
        <f>'2'!$B$27</f>
        <v>6389808.3599999985</v>
      </c>
      <c r="D4" s="51">
        <f>'2'!$C$27</f>
        <v>6230104.8900000015</v>
      </c>
      <c r="E4" s="51">
        <f>'2'!$B$52</f>
        <v>5644532.9774255008</v>
      </c>
      <c r="F4" s="51">
        <f t="shared" si="0"/>
        <v>585571.91257450078</v>
      </c>
      <c r="G4" s="52"/>
      <c r="K4" s="84"/>
      <c r="L4" s="84"/>
      <c r="M4" s="84"/>
    </row>
    <row r="5" spans="1:13" x14ac:dyDescent="0.25">
      <c r="A5" s="69">
        <v>3</v>
      </c>
      <c r="B5" s="73" t="s">
        <v>2</v>
      </c>
      <c r="C5" s="51">
        <f>'3'!$B$27</f>
        <v>10676634.189999999</v>
      </c>
      <c r="D5" s="51">
        <f>'3'!$C$27</f>
        <v>10244445.779999999</v>
      </c>
      <c r="E5" s="51">
        <f>'3'!$B$52</f>
        <v>10442212.976423439</v>
      </c>
      <c r="F5" s="51">
        <f t="shared" si="0"/>
        <v>-197767.19642343931</v>
      </c>
      <c r="G5" s="52"/>
      <c r="K5" s="84"/>
      <c r="L5" s="84"/>
      <c r="M5" s="84"/>
    </row>
    <row r="6" spans="1:13" x14ac:dyDescent="0.25">
      <c r="A6" s="74">
        <v>4</v>
      </c>
      <c r="B6" s="73" t="s">
        <v>3</v>
      </c>
      <c r="C6" s="51">
        <f>'4'!$B$27</f>
        <v>8421841.9399999995</v>
      </c>
      <c r="D6" s="51">
        <f>'4'!$C$27</f>
        <v>8470832.0899999999</v>
      </c>
      <c r="E6" s="51">
        <f>'4'!$B$52</f>
        <v>7587376.9253099998</v>
      </c>
      <c r="F6" s="51">
        <f t="shared" si="0"/>
        <v>883455.16469000001</v>
      </c>
      <c r="G6" s="52"/>
      <c r="K6" s="84"/>
      <c r="L6" s="84"/>
      <c r="M6" s="84"/>
    </row>
    <row r="7" spans="1:13" x14ac:dyDescent="0.25">
      <c r="A7" s="69">
        <v>5</v>
      </c>
      <c r="B7" s="73" t="s">
        <v>4</v>
      </c>
      <c r="C7" s="51">
        <f>'5'!$B$27</f>
        <v>8899524.3400000017</v>
      </c>
      <c r="D7" s="51">
        <f>'5'!$C$27</f>
        <v>8869047.5199999996</v>
      </c>
      <c r="E7" s="51">
        <f>'5'!$B$52</f>
        <v>7801987.4253554372</v>
      </c>
      <c r="F7" s="51">
        <f t="shared" si="0"/>
        <v>1067060.0946445623</v>
      </c>
      <c r="G7" s="52"/>
      <c r="K7" s="84"/>
      <c r="L7" s="84"/>
      <c r="M7" s="84"/>
    </row>
    <row r="8" spans="1:13" x14ac:dyDescent="0.25">
      <c r="A8" s="74">
        <v>6</v>
      </c>
      <c r="B8" s="73" t="s">
        <v>5</v>
      </c>
      <c r="C8" s="51">
        <f>'6'!$B$27</f>
        <v>4654346.669999999</v>
      </c>
      <c r="D8" s="51">
        <f>'6'!$C$27</f>
        <v>4644655.53</v>
      </c>
      <c r="E8" s="51">
        <f>'6'!$B$52</f>
        <v>2826360.9087300003</v>
      </c>
      <c r="F8" s="51">
        <f t="shared" si="0"/>
        <v>1818294.62127</v>
      </c>
      <c r="G8" s="52"/>
      <c r="K8" s="84"/>
      <c r="L8" s="84"/>
      <c r="M8" s="84"/>
    </row>
    <row r="9" spans="1:13" x14ac:dyDescent="0.25">
      <c r="A9" s="69">
        <v>7</v>
      </c>
      <c r="B9" s="73" t="s">
        <v>6</v>
      </c>
      <c r="C9" s="51">
        <f>'7'!$B$27</f>
        <v>2432200.44</v>
      </c>
      <c r="D9" s="51">
        <f>'7'!$C$27</f>
        <v>2292927.4099999997</v>
      </c>
      <c r="E9" s="51">
        <f>'7'!$B$52</f>
        <v>2800752.9502840005</v>
      </c>
      <c r="F9" s="51">
        <f t="shared" si="0"/>
        <v>-507825.5402840008</v>
      </c>
      <c r="G9" s="52"/>
      <c r="K9" s="84"/>
      <c r="L9" s="84"/>
      <c r="M9" s="84"/>
    </row>
    <row r="10" spans="1:13" x14ac:dyDescent="0.25">
      <c r="A10" s="74">
        <v>8</v>
      </c>
      <c r="B10" s="73" t="s">
        <v>7</v>
      </c>
      <c r="C10" s="51">
        <f>'8'!$B$27</f>
        <v>5909725.1600000001</v>
      </c>
      <c r="D10" s="51">
        <f>'8'!$C$27</f>
        <v>5710945.6600000001</v>
      </c>
      <c r="E10" s="51">
        <f>'8'!$B$52</f>
        <v>5466120.8490240006</v>
      </c>
      <c r="F10" s="51">
        <f t="shared" si="0"/>
        <v>244824.81097599957</v>
      </c>
      <c r="G10" s="52"/>
      <c r="K10" s="84"/>
      <c r="L10" s="84"/>
      <c r="M10" s="84"/>
    </row>
    <row r="11" spans="1:13" x14ac:dyDescent="0.25">
      <c r="A11" s="69">
        <v>9</v>
      </c>
      <c r="B11" s="73" t="s">
        <v>8</v>
      </c>
      <c r="C11" s="51">
        <f>'9'!$B$27</f>
        <v>2604063.3099999996</v>
      </c>
      <c r="D11" s="51">
        <f>'9'!$C$27</f>
        <v>2489387.98</v>
      </c>
      <c r="E11" s="51">
        <f>'9'!$B$52</f>
        <v>2258725.7199190003</v>
      </c>
      <c r="F11" s="51">
        <f t="shared" si="0"/>
        <v>230662.26008099969</v>
      </c>
      <c r="G11" s="52"/>
      <c r="K11" s="84"/>
      <c r="L11" s="84"/>
      <c r="M11" s="84"/>
    </row>
    <row r="12" spans="1:13" x14ac:dyDescent="0.25">
      <c r="A12" s="74">
        <v>10</v>
      </c>
      <c r="B12" s="73" t="s">
        <v>9</v>
      </c>
      <c r="C12" s="51">
        <f>'10'!$B$27</f>
        <v>2987036.41</v>
      </c>
      <c r="D12" s="51">
        <f>'10'!$C$27</f>
        <v>2977797.5500000003</v>
      </c>
      <c r="E12" s="51">
        <f>'10'!$B$52</f>
        <v>2450199.7814399996</v>
      </c>
      <c r="F12" s="51">
        <f t="shared" si="0"/>
        <v>527597.7685600007</v>
      </c>
      <c r="G12" s="52"/>
      <c r="K12" s="84"/>
      <c r="L12" s="84"/>
      <c r="M12" s="84"/>
    </row>
    <row r="13" spans="1:13" x14ac:dyDescent="0.25">
      <c r="A13" s="69">
        <v>11</v>
      </c>
      <c r="B13" s="73" t="s">
        <v>10</v>
      </c>
      <c r="C13" s="51">
        <f>'11'!$B$27</f>
        <v>19646592.34</v>
      </c>
      <c r="D13" s="51">
        <f>'11'!$C$27</f>
        <v>19393187.859999999</v>
      </c>
      <c r="E13" s="51">
        <f>'11'!$B$52</f>
        <v>17460065.3037</v>
      </c>
      <c r="F13" s="51">
        <f t="shared" si="0"/>
        <v>1933122.5562999994</v>
      </c>
      <c r="G13" s="52"/>
      <c r="K13" s="84"/>
      <c r="L13" s="84"/>
      <c r="M13" s="84"/>
    </row>
    <row r="14" spans="1:13" x14ac:dyDescent="0.25">
      <c r="A14" s="74">
        <v>12</v>
      </c>
      <c r="B14" s="73" t="s">
        <v>11</v>
      </c>
      <c r="C14" s="51">
        <f>'12'!$B$27</f>
        <v>2623246.7899999996</v>
      </c>
      <c r="D14" s="51">
        <f>'12'!$C$27</f>
        <v>2681208.0100000007</v>
      </c>
      <c r="E14" s="51">
        <f>'12'!$B$52</f>
        <v>2282227.9522759998</v>
      </c>
      <c r="F14" s="51">
        <f t="shared" si="0"/>
        <v>398980.05772400089</v>
      </c>
      <c r="G14" s="52"/>
      <c r="K14" s="84"/>
      <c r="L14" s="84"/>
      <c r="M14" s="84"/>
    </row>
    <row r="15" spans="1:13" x14ac:dyDescent="0.25">
      <c r="A15" s="69">
        <v>13</v>
      </c>
      <c r="B15" s="73" t="s">
        <v>12</v>
      </c>
      <c r="C15" s="51">
        <f>'13'!$B$27</f>
        <v>3821782.85</v>
      </c>
      <c r="D15" s="51">
        <f>'13'!$C$27</f>
        <v>3610363.89</v>
      </c>
      <c r="E15" s="51">
        <f>'13'!$B$52</f>
        <v>3288625.0851080003</v>
      </c>
      <c r="F15" s="51">
        <f t="shared" si="0"/>
        <v>321738.80489199981</v>
      </c>
      <c r="G15" s="52"/>
      <c r="K15" s="84"/>
      <c r="L15" s="84"/>
      <c r="M15" s="84"/>
    </row>
    <row r="16" spans="1:13" x14ac:dyDescent="0.25">
      <c r="A16" s="74">
        <v>14</v>
      </c>
      <c r="B16" s="73" t="s">
        <v>13</v>
      </c>
      <c r="C16" s="51">
        <f>'14'!$B$27</f>
        <v>8412434.7899999991</v>
      </c>
      <c r="D16" s="51">
        <f>'14'!$C$27</f>
        <v>7613999.2000000011</v>
      </c>
      <c r="E16" s="51">
        <f>'14'!$B$52</f>
        <v>7846237.6554199988</v>
      </c>
      <c r="F16" s="51">
        <f t="shared" si="0"/>
        <v>-232238.45541999768</v>
      </c>
      <c r="G16" s="52"/>
      <c r="K16" s="84"/>
      <c r="L16" s="84"/>
      <c r="M16" s="84"/>
    </row>
    <row r="17" spans="1:13" x14ac:dyDescent="0.25">
      <c r="A17" s="69">
        <v>15</v>
      </c>
      <c r="B17" s="73" t="s">
        <v>14</v>
      </c>
      <c r="C17" s="51">
        <f>'15'!$B$27</f>
        <v>9527535.1899999995</v>
      </c>
      <c r="D17" s="51">
        <f>'15'!$C$27</f>
        <v>9305012.8499999996</v>
      </c>
      <c r="E17" s="51">
        <f>'15'!$B$52</f>
        <v>8131686.5961254369</v>
      </c>
      <c r="F17" s="51">
        <f t="shared" si="0"/>
        <v>1173326.2538745627</v>
      </c>
      <c r="G17" s="52"/>
      <c r="K17" s="84"/>
      <c r="L17" s="84"/>
      <c r="M17" s="84"/>
    </row>
    <row r="18" spans="1:13" x14ac:dyDescent="0.25">
      <c r="A18" s="74">
        <v>16</v>
      </c>
      <c r="B18" s="73" t="s">
        <v>15</v>
      </c>
      <c r="C18" s="51">
        <f>'16'!$B$27</f>
        <v>9850752.75</v>
      </c>
      <c r="D18" s="51">
        <f>'16'!$C$27</f>
        <v>9847121.1099999994</v>
      </c>
      <c r="E18" s="51">
        <f>'16'!$B$52</f>
        <v>9237619.6070559975</v>
      </c>
      <c r="F18" s="51">
        <f t="shared" si="0"/>
        <v>609501.50294400193</v>
      </c>
      <c r="G18" s="52"/>
      <c r="K18" s="84"/>
      <c r="L18" s="84"/>
      <c r="M18" s="84"/>
    </row>
    <row r="19" spans="1:13" x14ac:dyDescent="0.25">
      <c r="A19" s="69">
        <v>17</v>
      </c>
      <c r="B19" s="75" t="s">
        <v>16</v>
      </c>
      <c r="C19" s="51">
        <f>'17'!$B$27</f>
        <v>8188927.0899999999</v>
      </c>
      <c r="D19" s="51">
        <f>'17'!$C$27</f>
        <v>8264130.2899999982</v>
      </c>
      <c r="E19" s="51">
        <f>'17'!$B$52</f>
        <v>9418335.2909080032</v>
      </c>
      <c r="F19" s="51">
        <f t="shared" si="0"/>
        <v>-1154205.0009080051</v>
      </c>
      <c r="G19" s="52"/>
      <c r="K19" s="84"/>
      <c r="L19" s="84"/>
      <c r="M19" s="84"/>
    </row>
    <row r="20" spans="1:13" x14ac:dyDescent="0.25">
      <c r="A20" s="74">
        <v>18</v>
      </c>
      <c r="B20" s="71" t="s">
        <v>17</v>
      </c>
      <c r="C20" s="51">
        <f>'18'!$B$27</f>
        <v>8683521.2299999986</v>
      </c>
      <c r="D20" s="51">
        <f>'18'!$C$27</f>
        <v>8224600.8100000005</v>
      </c>
      <c r="E20" s="51">
        <f>'18'!$B$52</f>
        <v>9834780.6130619999</v>
      </c>
      <c r="F20" s="51">
        <f t="shared" si="0"/>
        <v>-1610179.8030619994</v>
      </c>
      <c r="G20" s="52"/>
      <c r="K20" s="84"/>
      <c r="L20" s="84"/>
      <c r="M20" s="84"/>
    </row>
    <row r="21" spans="1:13" x14ac:dyDescent="0.25">
      <c r="A21" s="69">
        <v>19</v>
      </c>
      <c r="B21" s="71" t="s">
        <v>18</v>
      </c>
      <c r="C21" s="51">
        <f>'19'!$B$27</f>
        <v>5660329.5199999996</v>
      </c>
      <c r="D21" s="51">
        <f>'19'!$C$27</f>
        <v>5465076.5099999988</v>
      </c>
      <c r="E21" s="51">
        <f>'19'!$B$52</f>
        <v>4788805.3104459997</v>
      </c>
      <c r="F21" s="51">
        <f t="shared" si="0"/>
        <v>676271.19955399912</v>
      </c>
      <c r="G21" s="52"/>
      <c r="K21" s="84"/>
      <c r="L21" s="84"/>
      <c r="M21" s="84"/>
    </row>
    <row r="22" spans="1:13" x14ac:dyDescent="0.25">
      <c r="A22" s="74">
        <v>20</v>
      </c>
      <c r="B22" s="71" t="s">
        <v>19</v>
      </c>
      <c r="C22" s="51">
        <f>'20'!$B$27</f>
        <v>10028245.409999998</v>
      </c>
      <c r="D22" s="51">
        <f>'20'!$C$27</f>
        <v>10231989.85</v>
      </c>
      <c r="E22" s="51">
        <f>'20'!$B$52</f>
        <v>11913700.463223858</v>
      </c>
      <c r="F22" s="51">
        <f t="shared" si="0"/>
        <v>-1681710.6132238582</v>
      </c>
      <c r="G22" s="52"/>
      <c r="K22" s="84"/>
      <c r="L22" s="84"/>
      <c r="M22" s="84"/>
    </row>
    <row r="23" spans="1:13" x14ac:dyDescent="0.25">
      <c r="A23" s="69">
        <v>21</v>
      </c>
      <c r="B23" s="71" t="s">
        <v>20</v>
      </c>
      <c r="C23" s="51">
        <f>'21'!$B$27</f>
        <v>2604324.2399999998</v>
      </c>
      <c r="D23" s="51">
        <f>'21'!$C$27</f>
        <v>2653961.1599999997</v>
      </c>
      <c r="E23" s="51">
        <f>'21'!$B$52</f>
        <v>2259765.6006</v>
      </c>
      <c r="F23" s="51">
        <f t="shared" si="0"/>
        <v>394195.55939999968</v>
      </c>
      <c r="G23" s="52"/>
      <c r="K23" s="84"/>
      <c r="L23" s="84"/>
      <c r="M23" s="84"/>
    </row>
    <row r="24" spans="1:13" x14ac:dyDescent="0.25">
      <c r="A24" s="74">
        <v>22</v>
      </c>
      <c r="B24" s="71" t="s">
        <v>21</v>
      </c>
      <c r="C24" s="51">
        <f>'22'!$B$27</f>
        <v>1834120.88</v>
      </c>
      <c r="D24" s="51">
        <f>'22'!$C$27</f>
        <v>1899039.8800000001</v>
      </c>
      <c r="E24" s="51">
        <f>'22'!$B$52</f>
        <v>2004087.6600882811</v>
      </c>
      <c r="F24" s="51">
        <f t="shared" si="0"/>
        <v>-105047.78008828103</v>
      </c>
      <c r="G24" s="52"/>
      <c r="K24" s="84"/>
      <c r="L24" s="84"/>
      <c r="M24" s="84"/>
    </row>
    <row r="25" spans="1:13" ht="14.25" customHeight="1" x14ac:dyDescent="0.25">
      <c r="A25" s="69">
        <v>23</v>
      </c>
      <c r="B25" s="71" t="s">
        <v>22</v>
      </c>
      <c r="C25" s="51">
        <f>'23'!$B$27</f>
        <v>13275212.640000001</v>
      </c>
      <c r="D25" s="51">
        <f>'23'!$C$27</f>
        <v>13073654.960000001</v>
      </c>
      <c r="E25" s="51">
        <f>'23'!$B$52</f>
        <v>11016898.761461999</v>
      </c>
      <c r="F25" s="51">
        <f t="shared" si="0"/>
        <v>2056756.1985380016</v>
      </c>
      <c r="G25" s="52"/>
      <c r="K25" s="84"/>
      <c r="L25" s="84"/>
      <c r="M25" s="84"/>
    </row>
    <row r="26" spans="1:13" x14ac:dyDescent="0.25">
      <c r="A26" s="74">
        <v>24</v>
      </c>
      <c r="B26" s="71" t="s">
        <v>23</v>
      </c>
      <c r="C26" s="51">
        <f>'24'!$B$27</f>
        <v>11437879.969999997</v>
      </c>
      <c r="D26" s="51">
        <f>'24'!$C$27</f>
        <v>11133169.399999997</v>
      </c>
      <c r="E26" s="51">
        <f>'24'!$B$52</f>
        <v>10286487.828336</v>
      </c>
      <c r="F26" s="51">
        <f t="shared" si="0"/>
        <v>846681.5716639962</v>
      </c>
      <c r="G26" s="52"/>
      <c r="K26" s="84"/>
      <c r="L26" s="84"/>
      <c r="M26" s="84"/>
    </row>
    <row r="27" spans="1:13" ht="14.25" customHeight="1" x14ac:dyDescent="0.25">
      <c r="A27" s="69">
        <v>25</v>
      </c>
      <c r="B27" s="71" t="s">
        <v>24</v>
      </c>
      <c r="C27" s="51">
        <f>'25'!$B$27</f>
        <v>9233790.4600000009</v>
      </c>
      <c r="D27" s="51">
        <f>'25'!$C$27</f>
        <v>9227221.4500000011</v>
      </c>
      <c r="E27" s="51">
        <f>'25'!$B$52</f>
        <v>8509801.445005998</v>
      </c>
      <c r="F27" s="51">
        <f t="shared" si="0"/>
        <v>717420.0049940031</v>
      </c>
      <c r="G27" s="52"/>
      <c r="K27" s="84"/>
      <c r="L27" s="84"/>
      <c r="M27" s="84"/>
    </row>
    <row r="28" spans="1:13" x14ac:dyDescent="0.25">
      <c r="A28" s="74">
        <v>26</v>
      </c>
      <c r="B28" s="71" t="s">
        <v>25</v>
      </c>
      <c r="C28" s="51">
        <f>'26'!$B$27</f>
        <v>15374676.58</v>
      </c>
      <c r="D28" s="51">
        <f>'26'!$C$27</f>
        <v>16175776.039999999</v>
      </c>
      <c r="E28" s="51">
        <f>'26'!$B$52</f>
        <v>14982636.98697656</v>
      </c>
      <c r="F28" s="51">
        <f t="shared" si="0"/>
        <v>1193139.0530234389</v>
      </c>
      <c r="G28" s="52"/>
      <c r="K28" s="84"/>
      <c r="L28" s="84"/>
      <c r="M28" s="84"/>
    </row>
    <row r="29" spans="1:13" x14ac:dyDescent="0.25">
      <c r="A29" s="69">
        <v>27</v>
      </c>
      <c r="B29" s="71" t="s">
        <v>26</v>
      </c>
      <c r="C29" s="51">
        <f>'27'!$B$27</f>
        <v>13155992.470000001</v>
      </c>
      <c r="D29" s="51">
        <f>'27'!$C$27</f>
        <v>13153783.909999998</v>
      </c>
      <c r="E29" s="51">
        <f>'27'!$B$52</f>
        <v>12206663.069258001</v>
      </c>
      <c r="F29" s="51">
        <f t="shared" si="0"/>
        <v>947120.84074199758</v>
      </c>
      <c r="G29" s="52"/>
      <c r="K29" s="84"/>
      <c r="L29" s="84"/>
      <c r="M29" s="84"/>
    </row>
    <row r="30" spans="1:13" x14ac:dyDescent="0.25">
      <c r="A30" s="74">
        <v>28</v>
      </c>
      <c r="B30" s="71" t="s">
        <v>27</v>
      </c>
      <c r="C30" s="51">
        <f>'28'!$B$27</f>
        <v>6295318.7100000009</v>
      </c>
      <c r="D30" s="51">
        <f>'28'!$C$27</f>
        <v>6173121.7399999984</v>
      </c>
      <c r="E30" s="51">
        <f>'28'!$B$52</f>
        <v>5321853.3574999999</v>
      </c>
      <c r="F30" s="51">
        <f t="shared" si="0"/>
        <v>851268.38249999844</v>
      </c>
      <c r="G30" s="52"/>
      <c r="K30" s="84"/>
      <c r="L30" s="84"/>
      <c r="M30" s="84"/>
    </row>
    <row r="31" spans="1:13" x14ac:dyDescent="0.25">
      <c r="A31" s="69">
        <v>29</v>
      </c>
      <c r="B31" s="71" t="s">
        <v>28</v>
      </c>
      <c r="C31" s="51">
        <f>'29'!$B$27</f>
        <v>45677446.140000015</v>
      </c>
      <c r="D31" s="51">
        <f>'29'!$C$27</f>
        <v>44041537.700000003</v>
      </c>
      <c r="E31" s="51">
        <f>'29'!$B$52</f>
        <v>42936555.366499998</v>
      </c>
      <c r="F31" s="51">
        <f t="shared" si="0"/>
        <v>1104982.3335000053</v>
      </c>
      <c r="G31" s="52"/>
      <c r="K31" s="84"/>
      <c r="L31" s="84"/>
      <c r="M31" s="84"/>
    </row>
    <row r="32" spans="1:13" x14ac:dyDescent="0.25">
      <c r="A32" s="74">
        <v>30</v>
      </c>
      <c r="B32" s="71" t="s">
        <v>29</v>
      </c>
      <c r="C32" s="51">
        <f>'30'!$B$27</f>
        <v>32239800.300000001</v>
      </c>
      <c r="D32" s="51">
        <f>'30'!$C$27</f>
        <v>31702387.890000001</v>
      </c>
      <c r="E32" s="51">
        <f>'30'!$B$52</f>
        <v>32026424.957600001</v>
      </c>
      <c r="F32" s="51">
        <f t="shared" si="0"/>
        <v>-324037.06760000065</v>
      </c>
      <c r="G32" s="52"/>
      <c r="K32" s="84"/>
      <c r="L32" s="84"/>
      <c r="M32" s="84"/>
    </row>
    <row r="33" spans="1:13" x14ac:dyDescent="0.25">
      <c r="A33" s="69">
        <v>31</v>
      </c>
      <c r="B33" s="71" t="s">
        <v>30</v>
      </c>
      <c r="C33" s="51">
        <f>'31'!$B$27</f>
        <v>9604023.2699999996</v>
      </c>
      <c r="D33" s="51">
        <f>'31'!$C$27</f>
        <v>8751991.3200000022</v>
      </c>
      <c r="E33" s="51">
        <f>'31'!$B$52</f>
        <v>8687507.8989499994</v>
      </c>
      <c r="F33" s="51">
        <f t="shared" si="0"/>
        <v>64483.421050002798</v>
      </c>
      <c r="G33" s="52"/>
      <c r="K33" s="84"/>
      <c r="L33" s="84"/>
      <c r="M33" s="84"/>
    </row>
    <row r="34" spans="1:13" x14ac:dyDescent="0.25">
      <c r="A34" s="74">
        <v>32</v>
      </c>
      <c r="B34" s="71" t="s">
        <v>31</v>
      </c>
      <c r="C34" s="51">
        <f>'32'!$B$27</f>
        <v>46418733.940000005</v>
      </c>
      <c r="D34" s="51">
        <f>'32'!$C$27</f>
        <v>43054057.600000009</v>
      </c>
      <c r="E34" s="51">
        <f>'32'!$B$52</f>
        <v>49608423.090700001</v>
      </c>
      <c r="F34" s="51">
        <f t="shared" si="0"/>
        <v>-6554365.4906999916</v>
      </c>
      <c r="G34" s="52"/>
      <c r="K34" s="84"/>
      <c r="L34" s="84"/>
      <c r="M34" s="84"/>
    </row>
    <row r="35" spans="1:13" x14ac:dyDescent="0.25">
      <c r="A35" s="69">
        <v>33</v>
      </c>
      <c r="B35" s="71" t="s">
        <v>32</v>
      </c>
      <c r="C35" s="51">
        <f>'33'!$B$27</f>
        <v>33763300.159999996</v>
      </c>
      <c r="D35" s="51">
        <f>'33'!$C$27</f>
        <v>32361243.539999999</v>
      </c>
      <c r="E35" s="51">
        <f>'33'!$B$52</f>
        <v>33069671.149959996</v>
      </c>
      <c r="F35" s="51">
        <f t="shared" ref="F35:F66" si="1">D35-E35</f>
        <v>-708427.60995999724</v>
      </c>
      <c r="G35" s="52"/>
      <c r="K35" s="84"/>
      <c r="L35" s="84"/>
      <c r="M35" s="84"/>
    </row>
    <row r="36" spans="1:13" x14ac:dyDescent="0.25">
      <c r="A36" s="74">
        <v>34</v>
      </c>
      <c r="B36" s="71" t="s">
        <v>33</v>
      </c>
      <c r="C36" s="51">
        <f>'34'!$B$27</f>
        <v>1939444.79</v>
      </c>
      <c r="D36" s="51">
        <f>'34'!$C$27</f>
        <v>1815257.0299999998</v>
      </c>
      <c r="E36" s="51">
        <f>'34'!$B$52</f>
        <v>2082360.6741480001</v>
      </c>
      <c r="F36" s="51">
        <f t="shared" si="1"/>
        <v>-267103.64414800028</v>
      </c>
      <c r="G36" s="52"/>
      <c r="K36" s="84"/>
      <c r="L36" s="84"/>
      <c r="M36" s="84"/>
    </row>
    <row r="37" spans="1:13" x14ac:dyDescent="0.25">
      <c r="A37" s="69">
        <v>35</v>
      </c>
      <c r="B37" s="71" t="s">
        <v>34</v>
      </c>
      <c r="C37" s="51">
        <f>'35'!$B$27</f>
        <v>1879137.5400000003</v>
      </c>
      <c r="D37" s="51">
        <f>'35'!$C$27</f>
        <v>1845558.2400000002</v>
      </c>
      <c r="E37" s="51">
        <f>'35'!$B$52</f>
        <v>1623585.6305259999</v>
      </c>
      <c r="F37" s="51">
        <f t="shared" si="1"/>
        <v>221972.60947400029</v>
      </c>
      <c r="G37" s="52"/>
      <c r="K37" s="84"/>
      <c r="L37" s="84"/>
      <c r="M37" s="84"/>
    </row>
    <row r="38" spans="1:13" x14ac:dyDescent="0.25">
      <c r="A38" s="74">
        <v>36</v>
      </c>
      <c r="B38" s="72" t="s">
        <v>35</v>
      </c>
      <c r="C38" s="51">
        <f>'36'!$B$27</f>
        <v>14988663.100000001</v>
      </c>
      <c r="D38" s="51">
        <f>'36'!$C$27</f>
        <v>14415593.109999998</v>
      </c>
      <c r="E38" s="51">
        <f>'36'!$B$52</f>
        <v>13647047.608722001</v>
      </c>
      <c r="F38" s="51">
        <f t="shared" si="1"/>
        <v>768545.50127799623</v>
      </c>
      <c r="G38" s="52"/>
      <c r="K38" s="84"/>
      <c r="L38" s="84"/>
      <c r="M38" s="84"/>
    </row>
    <row r="39" spans="1:13" x14ac:dyDescent="0.25">
      <c r="A39" s="69">
        <v>37</v>
      </c>
      <c r="B39" s="71" t="s">
        <v>36</v>
      </c>
      <c r="C39" s="51">
        <f>'37'!$B$27</f>
        <v>2024802.93</v>
      </c>
      <c r="D39" s="51">
        <f>'37'!$C$27</f>
        <v>1870249.2599999998</v>
      </c>
      <c r="E39" s="51">
        <f>'37'!$B$52</f>
        <v>2128611.8647999996</v>
      </c>
      <c r="F39" s="51">
        <f t="shared" si="1"/>
        <v>-258362.60479999986</v>
      </c>
      <c r="G39" s="52"/>
      <c r="K39" s="84"/>
      <c r="L39" s="84"/>
      <c r="M39" s="84"/>
    </row>
    <row r="40" spans="1:13" x14ac:dyDescent="0.25">
      <c r="A40" s="74">
        <v>38</v>
      </c>
      <c r="B40" s="71" t="s">
        <v>37</v>
      </c>
      <c r="C40" s="51">
        <f>'38'!$B$27</f>
        <v>22380056.159999993</v>
      </c>
      <c r="D40" s="51">
        <f>'38'!$C$27</f>
        <v>22989593.050000001</v>
      </c>
      <c r="E40" s="51">
        <f>'38'!$B$52</f>
        <v>22281184.241368875</v>
      </c>
      <c r="F40" s="51">
        <f t="shared" si="1"/>
        <v>708408.80863112584</v>
      </c>
      <c r="G40" s="52"/>
      <c r="K40" s="84"/>
      <c r="L40" s="84"/>
      <c r="M40" s="84"/>
    </row>
    <row r="41" spans="1:13" x14ac:dyDescent="0.25">
      <c r="A41" s="69">
        <v>39</v>
      </c>
      <c r="B41" s="71" t="s">
        <v>38</v>
      </c>
      <c r="C41" s="51">
        <f>'39'!$B$27</f>
        <v>34230400.460000001</v>
      </c>
      <c r="D41" s="51">
        <f>'39'!$C$27</f>
        <v>34341976.929999992</v>
      </c>
      <c r="E41" s="51">
        <f>'39'!$B$52</f>
        <v>39266601.743018001</v>
      </c>
      <c r="F41" s="51">
        <f t="shared" si="1"/>
        <v>-4924624.8130180091</v>
      </c>
      <c r="G41" s="52"/>
      <c r="K41" s="84"/>
      <c r="L41" s="84"/>
      <c r="M41" s="84"/>
    </row>
    <row r="42" spans="1:13" x14ac:dyDescent="0.25">
      <c r="A42" s="74">
        <v>40</v>
      </c>
      <c r="B42" s="71" t="s">
        <v>39</v>
      </c>
      <c r="C42" s="51">
        <f>'40'!$B$27</f>
        <v>8419968.879999999</v>
      </c>
      <c r="D42" s="51">
        <f>'40'!$C$27</f>
        <v>8653651.4500000011</v>
      </c>
      <c r="E42" s="51">
        <f>'40'!$B$52</f>
        <v>10913445.605103999</v>
      </c>
      <c r="F42" s="51">
        <f t="shared" si="1"/>
        <v>-2259794.1551039983</v>
      </c>
      <c r="G42" s="52"/>
      <c r="K42" s="84"/>
      <c r="L42" s="84"/>
      <c r="M42" s="84"/>
    </row>
    <row r="43" spans="1:13" x14ac:dyDescent="0.25">
      <c r="A43" s="69">
        <v>41</v>
      </c>
      <c r="B43" s="71" t="s">
        <v>40</v>
      </c>
      <c r="C43" s="51">
        <f>'41'!$B$27</f>
        <v>6913981.0699999994</v>
      </c>
      <c r="D43" s="51">
        <f>'41'!$C$27</f>
        <v>7331693.3799999999</v>
      </c>
      <c r="E43" s="51">
        <f>'41'!$B$52</f>
        <v>5591686.1910799993</v>
      </c>
      <c r="F43" s="51">
        <f t="shared" si="1"/>
        <v>1740007.1889200006</v>
      </c>
      <c r="G43" s="52"/>
      <c r="K43" s="84"/>
      <c r="L43" s="84"/>
      <c r="M43" s="84"/>
    </row>
    <row r="44" spans="1:13" x14ac:dyDescent="0.25">
      <c r="A44" s="74">
        <v>42</v>
      </c>
      <c r="B44" s="71" t="s">
        <v>41</v>
      </c>
      <c r="C44" s="51">
        <f>'42'!$B$27</f>
        <v>4159717.71</v>
      </c>
      <c r="D44" s="51">
        <f>'42'!$C$27</f>
        <v>4121261.41</v>
      </c>
      <c r="E44" s="51">
        <f>'42'!$B$52</f>
        <v>3190044.8714359999</v>
      </c>
      <c r="F44" s="51">
        <f t="shared" si="1"/>
        <v>931216.53856400028</v>
      </c>
      <c r="G44" s="52"/>
      <c r="K44" s="84"/>
      <c r="L44" s="84"/>
      <c r="M44" s="84"/>
    </row>
    <row r="45" spans="1:13" x14ac:dyDescent="0.25">
      <c r="A45" s="69">
        <v>43</v>
      </c>
      <c r="B45" s="71" t="s">
        <v>42</v>
      </c>
      <c r="C45" s="51">
        <f>'43'!$B$27</f>
        <v>44811854.669999994</v>
      </c>
      <c r="D45" s="51">
        <f>'43'!$C$27</f>
        <v>44085782.999999985</v>
      </c>
      <c r="E45" s="51">
        <f>'43'!$B$52</f>
        <v>40452807.176590867</v>
      </c>
      <c r="F45" s="51">
        <f t="shared" si="1"/>
        <v>3632975.8234091178</v>
      </c>
      <c r="G45" s="52"/>
      <c r="K45" s="84"/>
      <c r="L45" s="84"/>
      <c r="M45" s="84"/>
    </row>
    <row r="46" spans="1:13" x14ac:dyDescent="0.25">
      <c r="A46" s="74">
        <v>44</v>
      </c>
      <c r="B46" s="71" t="s">
        <v>43</v>
      </c>
      <c r="C46" s="51">
        <f>'44'!$B$27</f>
        <v>14786360.459999999</v>
      </c>
      <c r="D46" s="51">
        <f>'44'!$C$27</f>
        <v>15001231.609999999</v>
      </c>
      <c r="E46" s="51">
        <f>'44'!$B$52</f>
        <v>12636981.303064</v>
      </c>
      <c r="F46" s="51">
        <f t="shared" si="1"/>
        <v>2364250.3069359995</v>
      </c>
      <c r="G46" s="52"/>
      <c r="K46" s="84"/>
      <c r="L46" s="84"/>
      <c r="M46" s="84"/>
    </row>
    <row r="47" spans="1:13" x14ac:dyDescent="0.25">
      <c r="A47" s="69">
        <v>45</v>
      </c>
      <c r="B47" s="71" t="s">
        <v>44</v>
      </c>
      <c r="C47" s="51">
        <f>'45'!$B$27</f>
        <v>7076657.1000000006</v>
      </c>
      <c r="D47" s="51">
        <f>'45'!$C$27</f>
        <v>6939902.3300000001</v>
      </c>
      <c r="E47" s="51">
        <f>'45'!$B$52</f>
        <v>5223684.9497340005</v>
      </c>
      <c r="F47" s="51">
        <f t="shared" si="1"/>
        <v>1716217.3802659996</v>
      </c>
      <c r="G47" s="52"/>
      <c r="K47" s="84"/>
      <c r="L47" s="84"/>
      <c r="M47" s="84"/>
    </row>
    <row r="48" spans="1:13" x14ac:dyDescent="0.25">
      <c r="A48" s="74">
        <v>46</v>
      </c>
      <c r="B48" s="71" t="s">
        <v>45</v>
      </c>
      <c r="C48" s="51">
        <f>'46'!$B$27</f>
        <v>12765337.410000002</v>
      </c>
      <c r="D48" s="51">
        <f>'46'!$C$27</f>
        <v>12554757.599999998</v>
      </c>
      <c r="E48" s="51">
        <f>'46'!$B$52</f>
        <v>12275193.396316001</v>
      </c>
      <c r="F48" s="51">
        <f t="shared" si="1"/>
        <v>279564.20368399657</v>
      </c>
      <c r="G48" s="52"/>
      <c r="K48" s="84"/>
      <c r="L48" s="84"/>
      <c r="M48" s="84"/>
    </row>
    <row r="49" spans="1:13" x14ac:dyDescent="0.25">
      <c r="A49" s="69">
        <v>47</v>
      </c>
      <c r="B49" s="71" t="s">
        <v>46</v>
      </c>
      <c r="C49" s="51">
        <f>'47'!$B$27</f>
        <v>10396660.91</v>
      </c>
      <c r="D49" s="51">
        <f>'47'!$C$27</f>
        <v>10211960.399999999</v>
      </c>
      <c r="E49" s="51">
        <f>'47'!$B$52</f>
        <v>8913554.2016620003</v>
      </c>
      <c r="F49" s="51">
        <f t="shared" si="1"/>
        <v>1298406.1983379982</v>
      </c>
      <c r="G49" s="52"/>
      <c r="K49" s="84"/>
      <c r="L49" s="84"/>
      <c r="M49" s="84"/>
    </row>
    <row r="50" spans="1:13" x14ac:dyDescent="0.25">
      <c r="A50" s="74">
        <v>48</v>
      </c>
      <c r="B50" s="71" t="s">
        <v>47</v>
      </c>
      <c r="C50" s="51">
        <f>'48'!$B$27</f>
        <v>7648223.8400000008</v>
      </c>
      <c r="D50" s="51">
        <f>'48'!$C$27</f>
        <v>7393126.8800000008</v>
      </c>
      <c r="E50" s="51">
        <f>'48'!$B$52</f>
        <v>6721341.880531</v>
      </c>
      <c r="F50" s="51">
        <f t="shared" si="1"/>
        <v>671784.99946900085</v>
      </c>
      <c r="G50" s="52"/>
      <c r="K50" s="84"/>
      <c r="L50" s="84"/>
      <c r="M50" s="84"/>
    </row>
    <row r="51" spans="1:13" x14ac:dyDescent="0.25">
      <c r="A51" s="69">
        <v>49</v>
      </c>
      <c r="B51" s="72" t="s">
        <v>92</v>
      </c>
      <c r="C51" s="51">
        <f>'49'!$B$27</f>
        <v>7503689.7600000016</v>
      </c>
      <c r="D51" s="51">
        <f>'49'!$C$27</f>
        <v>7581124.7699999996</v>
      </c>
      <c r="E51" s="51">
        <f>'49'!$B$52</f>
        <v>6473796.1021860009</v>
      </c>
      <c r="F51" s="51">
        <f t="shared" si="1"/>
        <v>1107328.6678139986</v>
      </c>
      <c r="G51" s="52"/>
      <c r="K51" s="84"/>
      <c r="L51" s="84"/>
      <c r="M51" s="84"/>
    </row>
    <row r="52" spans="1:13" x14ac:dyDescent="0.25">
      <c r="A52" s="74">
        <v>50</v>
      </c>
      <c r="B52" s="71" t="s">
        <v>48</v>
      </c>
      <c r="C52" s="51">
        <f>'50'!$B$27</f>
        <v>29365998.699999999</v>
      </c>
      <c r="D52" s="51">
        <f>'50'!$C$27</f>
        <v>28499748.469999999</v>
      </c>
      <c r="E52" s="51">
        <f>'50'!$B$52</f>
        <v>29482058.265400004</v>
      </c>
      <c r="F52" s="51">
        <f t="shared" si="1"/>
        <v>-982309.79540000483</v>
      </c>
      <c r="G52" s="52"/>
      <c r="K52" s="84"/>
      <c r="L52" s="84"/>
      <c r="M52" s="84"/>
    </row>
    <row r="53" spans="1:13" x14ac:dyDescent="0.25">
      <c r="A53" s="69">
        <v>51</v>
      </c>
      <c r="B53" s="71" t="s">
        <v>49</v>
      </c>
      <c r="C53" s="51">
        <f>'51'!$B$27</f>
        <v>33451483.669999998</v>
      </c>
      <c r="D53" s="51">
        <f>'51'!$C$27</f>
        <v>31149380.109999999</v>
      </c>
      <c r="E53" s="51">
        <f>'51'!$B$52</f>
        <v>31218184.83854688</v>
      </c>
      <c r="F53" s="51">
        <f t="shared" si="1"/>
        <v>-68804.728546880186</v>
      </c>
      <c r="G53" s="52"/>
      <c r="K53" s="84"/>
      <c r="L53" s="84"/>
      <c r="M53" s="84"/>
    </row>
    <row r="54" spans="1:13" x14ac:dyDescent="0.25">
      <c r="A54" s="74">
        <v>52</v>
      </c>
      <c r="B54" s="71" t="s">
        <v>50</v>
      </c>
      <c r="C54" s="51">
        <f>'52'!$B$27</f>
        <v>3803748.6099999994</v>
      </c>
      <c r="D54" s="51">
        <f>'52'!$C$27</f>
        <v>3798248.7300000004</v>
      </c>
      <c r="E54" s="51">
        <f>'52'!$B$52</f>
        <v>3988635.400808</v>
      </c>
      <c r="F54" s="51">
        <f t="shared" si="1"/>
        <v>-190386.67080799956</v>
      </c>
      <c r="G54" s="52"/>
      <c r="K54" s="84"/>
      <c r="L54" s="84"/>
      <c r="M54" s="84"/>
    </row>
    <row r="55" spans="1:13" x14ac:dyDescent="0.25">
      <c r="A55" s="69">
        <v>53</v>
      </c>
      <c r="B55" s="71" t="s">
        <v>51</v>
      </c>
      <c r="C55" s="51">
        <f>'53'!$B$27</f>
        <v>25349909.32</v>
      </c>
      <c r="D55" s="51">
        <f>'53'!$C$27</f>
        <v>24803926.690000005</v>
      </c>
      <c r="E55" s="51">
        <f>'53'!$B$52</f>
        <v>23142472.040399998</v>
      </c>
      <c r="F55" s="51">
        <f t="shared" si="1"/>
        <v>1661454.6496000066</v>
      </c>
      <c r="G55" s="52"/>
      <c r="K55" s="84"/>
      <c r="L55" s="84"/>
      <c r="M55" s="84"/>
    </row>
    <row r="56" spans="1:13" x14ac:dyDescent="0.25">
      <c r="A56" s="74">
        <v>54</v>
      </c>
      <c r="B56" s="71" t="s">
        <v>52</v>
      </c>
      <c r="C56" s="51">
        <f>'54'!$B$27</f>
        <v>9178807.9600000009</v>
      </c>
      <c r="D56" s="51">
        <f>'54'!$C$27</f>
        <v>9474948.7700000014</v>
      </c>
      <c r="E56" s="51">
        <f>'54'!$B$52</f>
        <v>8132198.7022500001</v>
      </c>
      <c r="F56" s="51">
        <f t="shared" si="1"/>
        <v>1342750.0677500013</v>
      </c>
      <c r="G56" s="52"/>
      <c r="K56" s="84"/>
      <c r="L56" s="84"/>
      <c r="M56" s="84"/>
    </row>
    <row r="57" spans="1:13" ht="14.25" customHeight="1" x14ac:dyDescent="0.25">
      <c r="A57" s="69">
        <v>55</v>
      </c>
      <c r="B57" s="71" t="s">
        <v>53</v>
      </c>
      <c r="C57" s="51">
        <f>'55'!$B$27</f>
        <v>12337136.830000004</v>
      </c>
      <c r="D57" s="51">
        <f>'55'!$C$27</f>
        <v>13396325.970000001</v>
      </c>
      <c r="E57" s="51">
        <f>'55'!$B$52</f>
        <v>11649218.076552</v>
      </c>
      <c r="F57" s="51">
        <f t="shared" si="1"/>
        <v>1747107.8934480008</v>
      </c>
      <c r="G57" s="52"/>
      <c r="K57" s="84"/>
      <c r="L57" s="84"/>
      <c r="M57" s="84"/>
    </row>
    <row r="58" spans="1:13" x14ac:dyDescent="0.25">
      <c r="A58" s="74">
        <v>56</v>
      </c>
      <c r="B58" s="71" t="s">
        <v>54</v>
      </c>
      <c r="C58" s="51">
        <f>'56'!$B$27</f>
        <v>19241221.209999997</v>
      </c>
      <c r="D58" s="51">
        <f>'56'!$C$27</f>
        <v>19189445.610000003</v>
      </c>
      <c r="E58" s="51">
        <f>'56'!$B$52</f>
        <v>17136155.048500001</v>
      </c>
      <c r="F58" s="51">
        <f t="shared" si="1"/>
        <v>2053290.5615000017</v>
      </c>
      <c r="G58" s="52"/>
      <c r="K58" s="84"/>
      <c r="L58" s="84"/>
      <c r="M58" s="84"/>
    </row>
    <row r="59" spans="1:13" x14ac:dyDescent="0.25">
      <c r="A59" s="69">
        <v>57</v>
      </c>
      <c r="B59" s="71" t="s">
        <v>55</v>
      </c>
      <c r="C59" s="51">
        <f>'57'!$B$27</f>
        <v>9790716.9199999981</v>
      </c>
      <c r="D59" s="51">
        <f>'57'!$C$27</f>
        <v>9817670.0800000001</v>
      </c>
      <c r="E59" s="51">
        <f>'57'!$B$52</f>
        <v>8749994.2642500009</v>
      </c>
      <c r="F59" s="51">
        <f t="shared" si="1"/>
        <v>1067675.8157499991</v>
      </c>
      <c r="G59" s="52"/>
      <c r="K59" s="84"/>
      <c r="L59" s="84"/>
      <c r="M59" s="84"/>
    </row>
    <row r="60" spans="1:13" x14ac:dyDescent="0.25">
      <c r="A60" s="74">
        <v>58</v>
      </c>
      <c r="B60" s="71" t="s">
        <v>56</v>
      </c>
      <c r="C60" s="51">
        <f>'58'!$B$27</f>
        <v>8548810.1899999995</v>
      </c>
      <c r="D60" s="51">
        <f>'58'!$C$27</f>
        <v>8253132.0000000009</v>
      </c>
      <c r="E60" s="51">
        <f>'58'!$B$52</f>
        <v>7956771.6862500012</v>
      </c>
      <c r="F60" s="51">
        <f t="shared" si="1"/>
        <v>296360.31374999974</v>
      </c>
      <c r="G60" s="52"/>
      <c r="K60" s="84"/>
      <c r="L60" s="84"/>
      <c r="M60" s="84"/>
    </row>
    <row r="61" spans="1:13" x14ac:dyDescent="0.25">
      <c r="A61" s="69">
        <v>59</v>
      </c>
      <c r="B61" s="71" t="s">
        <v>57</v>
      </c>
      <c r="C61" s="51">
        <f>'59'!$B$27</f>
        <v>5022547.24</v>
      </c>
      <c r="D61" s="51">
        <f>'59'!$C$27</f>
        <v>4963802.4200000009</v>
      </c>
      <c r="E61" s="51">
        <f>'59'!$B$52</f>
        <v>4266480.8207337502</v>
      </c>
      <c r="F61" s="51">
        <f t="shared" si="1"/>
        <v>697321.59926625062</v>
      </c>
      <c r="G61" s="52"/>
      <c r="K61" s="84"/>
      <c r="L61" s="84"/>
      <c r="M61" s="84"/>
    </row>
    <row r="62" spans="1:13" x14ac:dyDescent="0.25">
      <c r="A62" s="74">
        <v>60</v>
      </c>
      <c r="B62" s="71" t="s">
        <v>58</v>
      </c>
      <c r="C62" s="51">
        <f>'60'!$B$27</f>
        <v>35801452.439999998</v>
      </c>
      <c r="D62" s="51">
        <f>'60'!$C$27</f>
        <v>35052303.770000003</v>
      </c>
      <c r="E62" s="51">
        <f>'60'!$B$52</f>
        <v>32475730.234100003</v>
      </c>
      <c r="F62" s="51">
        <f t="shared" si="1"/>
        <v>2576573.5359000005</v>
      </c>
      <c r="G62" s="52"/>
      <c r="K62" s="84"/>
      <c r="L62" s="84"/>
      <c r="M62" s="84"/>
    </row>
    <row r="63" spans="1:13" x14ac:dyDescent="0.25">
      <c r="A63" s="69">
        <v>61</v>
      </c>
      <c r="B63" s="71" t="s">
        <v>59</v>
      </c>
      <c r="C63" s="51">
        <f>'61'!$B$27</f>
        <v>15090534.57</v>
      </c>
      <c r="D63" s="51">
        <f>'61'!$C$27</f>
        <v>15955543.6</v>
      </c>
      <c r="E63" s="51">
        <f>'61'!$B$52</f>
        <v>13442419.718499999</v>
      </c>
      <c r="F63" s="51">
        <f t="shared" si="1"/>
        <v>2513123.8815000001</v>
      </c>
      <c r="G63" s="52"/>
      <c r="K63" s="84"/>
      <c r="L63" s="84"/>
      <c r="M63" s="84"/>
    </row>
    <row r="64" spans="1:13" x14ac:dyDescent="0.25">
      <c r="A64" s="74">
        <v>62</v>
      </c>
      <c r="B64" s="71" t="s">
        <v>60</v>
      </c>
      <c r="C64" s="51">
        <f>'62'!$B$27</f>
        <v>2994725.0700000003</v>
      </c>
      <c r="D64" s="51">
        <f>'62'!$C$27</f>
        <v>2968606.7300000004</v>
      </c>
      <c r="E64" s="51">
        <f>'62'!$B$52</f>
        <v>2399010.4615170001</v>
      </c>
      <c r="F64" s="51">
        <f t="shared" si="1"/>
        <v>569596.26848300034</v>
      </c>
      <c r="G64" s="52"/>
      <c r="K64" s="84"/>
      <c r="L64" s="84"/>
      <c r="M64" s="84"/>
    </row>
    <row r="65" spans="1:13" x14ac:dyDescent="0.25">
      <c r="A65" s="69">
        <v>63</v>
      </c>
      <c r="B65" s="72" t="s">
        <v>61</v>
      </c>
      <c r="C65" s="51">
        <f>'63'!$B$27</f>
        <v>2907011.16</v>
      </c>
      <c r="D65" s="51">
        <f>'63'!$C$27</f>
        <v>2903486.1300000004</v>
      </c>
      <c r="E65" s="51">
        <f>'63'!$B$52</f>
        <v>2555217.5064999997</v>
      </c>
      <c r="F65" s="51">
        <f t="shared" si="1"/>
        <v>348268.62350000069</v>
      </c>
      <c r="G65" s="52"/>
      <c r="K65" s="84"/>
      <c r="L65" s="84"/>
      <c r="M65" s="84"/>
    </row>
    <row r="66" spans="1:13" x14ac:dyDescent="0.25">
      <c r="A66" s="74">
        <v>64</v>
      </c>
      <c r="B66" s="72" t="s">
        <v>62</v>
      </c>
      <c r="C66" s="51">
        <f>'64'!$B$27</f>
        <v>1947727.2400000002</v>
      </c>
      <c r="D66" s="51">
        <f>'64'!$C$27</f>
        <v>2073917.45</v>
      </c>
      <c r="E66" s="51">
        <f>'64'!$B$52</f>
        <v>2288570.5909460001</v>
      </c>
      <c r="F66" s="51">
        <f t="shared" si="1"/>
        <v>-214653.14094600012</v>
      </c>
      <c r="G66" s="52"/>
      <c r="K66" s="84"/>
      <c r="L66" s="84"/>
      <c r="M66" s="84"/>
    </row>
    <row r="67" spans="1:13" x14ac:dyDescent="0.25">
      <c r="A67" s="69">
        <v>65</v>
      </c>
      <c r="B67" s="71" t="s">
        <v>63</v>
      </c>
      <c r="C67" s="51">
        <f>'65'!$B$27</f>
        <v>2917590.6800000006</v>
      </c>
      <c r="D67" s="51">
        <f>'65'!$C$27</f>
        <v>2896230.4500000007</v>
      </c>
      <c r="E67" s="51">
        <f>'65'!$B$52</f>
        <v>2628368.2121859994</v>
      </c>
      <c r="F67" s="51">
        <f t="shared" ref="F67:F95" si="2">D67-E67</f>
        <v>267862.23781400127</v>
      </c>
      <c r="G67" s="52"/>
      <c r="K67" s="84"/>
      <c r="L67" s="84"/>
      <c r="M67" s="84"/>
    </row>
    <row r="68" spans="1:13" x14ac:dyDescent="0.25">
      <c r="A68" s="74">
        <v>66</v>
      </c>
      <c r="B68" s="71" t="s">
        <v>64</v>
      </c>
      <c r="C68" s="51">
        <f>'66'!$B$27</f>
        <v>8852718.0700000003</v>
      </c>
      <c r="D68" s="51">
        <f>'66'!$C$27</f>
        <v>9869068.9899999984</v>
      </c>
      <c r="E68" s="51">
        <f>'66'!$B$52</f>
        <v>8215342.3376019998</v>
      </c>
      <c r="F68" s="51">
        <f t="shared" si="2"/>
        <v>1653726.6523979986</v>
      </c>
      <c r="G68" s="52"/>
      <c r="K68" s="84"/>
      <c r="L68" s="84"/>
      <c r="M68" s="84"/>
    </row>
    <row r="69" spans="1:13" x14ac:dyDescent="0.25">
      <c r="A69" s="69">
        <v>67</v>
      </c>
      <c r="B69" s="71" t="s">
        <v>65</v>
      </c>
      <c r="C69" s="51">
        <f>'67'!$B$27</f>
        <v>5975557.8000000007</v>
      </c>
      <c r="D69" s="51">
        <f>'67'!$C$27</f>
        <v>6168591.3000000007</v>
      </c>
      <c r="E69" s="51">
        <f>'67'!$B$52</f>
        <v>5070315.324132001</v>
      </c>
      <c r="F69" s="51">
        <f t="shared" si="2"/>
        <v>1098275.9758679997</v>
      </c>
      <c r="G69" s="52"/>
      <c r="K69" s="84"/>
      <c r="L69" s="84"/>
      <c r="M69" s="84"/>
    </row>
    <row r="70" spans="1:13" x14ac:dyDescent="0.25">
      <c r="A70" s="74">
        <v>68</v>
      </c>
      <c r="B70" s="71" t="s">
        <v>66</v>
      </c>
      <c r="C70" s="51">
        <f>'68'!$B$27</f>
        <v>2130203.88</v>
      </c>
      <c r="D70" s="51">
        <f>'68'!$C$27</f>
        <v>2389739.94</v>
      </c>
      <c r="E70" s="51">
        <f>'68'!$B$52</f>
        <v>1937487.110103</v>
      </c>
      <c r="F70" s="51">
        <f t="shared" si="2"/>
        <v>452252.82989699999</v>
      </c>
      <c r="G70" s="52"/>
      <c r="K70" s="84"/>
      <c r="L70" s="84"/>
      <c r="M70" s="84"/>
    </row>
    <row r="71" spans="1:13" x14ac:dyDescent="0.25">
      <c r="A71" s="69">
        <v>69</v>
      </c>
      <c r="B71" s="71" t="s">
        <v>67</v>
      </c>
      <c r="C71" s="51">
        <f>'69'!$B$27</f>
        <v>3013400.59</v>
      </c>
      <c r="D71" s="51">
        <f>'69'!$C$27</f>
        <v>2909563.6700000004</v>
      </c>
      <c r="E71" s="51">
        <f>'69'!$B$52</f>
        <v>2576787.820448</v>
      </c>
      <c r="F71" s="51">
        <f t="shared" si="2"/>
        <v>332775.84955200041</v>
      </c>
      <c r="G71" s="52"/>
      <c r="K71" s="84"/>
      <c r="L71" s="84"/>
      <c r="M71" s="84"/>
    </row>
    <row r="72" spans="1:13" x14ac:dyDescent="0.25">
      <c r="A72" s="74">
        <v>70</v>
      </c>
      <c r="B72" s="71" t="s">
        <v>68</v>
      </c>
      <c r="C72" s="51">
        <f>'70'!$B$27</f>
        <v>2219246.7899999996</v>
      </c>
      <c r="D72" s="51">
        <f>'70'!$C$27</f>
        <v>2220620.9099999997</v>
      </c>
      <c r="E72" s="51">
        <f>'70'!$B$52</f>
        <v>2112546.2502349997</v>
      </c>
      <c r="F72" s="51">
        <f t="shared" si="2"/>
        <v>108074.65976499999</v>
      </c>
      <c r="G72" s="52"/>
      <c r="K72" s="84"/>
      <c r="L72" s="84"/>
      <c r="M72" s="84"/>
    </row>
    <row r="73" spans="1:13" x14ac:dyDescent="0.25">
      <c r="A73" s="69">
        <v>71</v>
      </c>
      <c r="B73" s="71" t="s">
        <v>69</v>
      </c>
      <c r="C73" s="51">
        <f>'71'!$B$27</f>
        <v>6040781.3599999994</v>
      </c>
      <c r="D73" s="51">
        <f>'71'!$C$27</f>
        <v>6123073.6700000009</v>
      </c>
      <c r="E73" s="51">
        <f>'71'!$B$52</f>
        <v>5456096.720036</v>
      </c>
      <c r="F73" s="51">
        <f t="shared" si="2"/>
        <v>666976.94996400084</v>
      </c>
      <c r="G73" s="52"/>
      <c r="K73" s="84"/>
      <c r="L73" s="84"/>
      <c r="M73" s="84"/>
    </row>
    <row r="74" spans="1:13" x14ac:dyDescent="0.25">
      <c r="A74" s="74">
        <v>72</v>
      </c>
      <c r="B74" s="71" t="s">
        <v>70</v>
      </c>
      <c r="C74" s="51">
        <f>'72'!$B$27</f>
        <v>7717415.1000000006</v>
      </c>
      <c r="D74" s="51">
        <f>'72'!$C$27</f>
        <v>7995872.8599999994</v>
      </c>
      <c r="E74" s="51">
        <f>'72'!$B$52</f>
        <v>9241866.6780180018</v>
      </c>
      <c r="F74" s="51">
        <f t="shared" si="2"/>
        <v>-1245993.8180180024</v>
      </c>
      <c r="G74" s="52"/>
      <c r="K74" s="84"/>
      <c r="L74" s="84"/>
      <c r="M74" s="84"/>
    </row>
    <row r="75" spans="1:13" x14ac:dyDescent="0.25">
      <c r="A75" s="69">
        <v>73</v>
      </c>
      <c r="B75" s="71" t="s">
        <v>71</v>
      </c>
      <c r="C75" s="51">
        <f>'73'!$B$27</f>
        <v>3269391.62</v>
      </c>
      <c r="D75" s="51">
        <f>'73'!$C$27</f>
        <v>3554403.4099999997</v>
      </c>
      <c r="E75" s="51">
        <f>'73'!$B$52</f>
        <v>2720649.843231</v>
      </c>
      <c r="F75" s="51">
        <f t="shared" si="2"/>
        <v>833753.56676899968</v>
      </c>
      <c r="G75" s="52"/>
      <c r="K75" s="84"/>
      <c r="L75" s="84"/>
      <c r="M75" s="84"/>
    </row>
    <row r="76" spans="1:13" x14ac:dyDescent="0.25">
      <c r="A76" s="74">
        <v>74</v>
      </c>
      <c r="B76" s="71" t="s">
        <v>72</v>
      </c>
      <c r="C76" s="51">
        <f>'74'!$B$27</f>
        <v>3645660.6500000004</v>
      </c>
      <c r="D76" s="51">
        <f>'74'!$C$27</f>
        <v>3810043.7700000009</v>
      </c>
      <c r="E76" s="51">
        <f>'74'!$B$52</f>
        <v>3457363.5674999999</v>
      </c>
      <c r="F76" s="51">
        <f t="shared" si="2"/>
        <v>352680.20250000106</v>
      </c>
      <c r="G76" s="52"/>
      <c r="K76" s="84"/>
      <c r="L76" s="84"/>
      <c r="M76" s="84"/>
    </row>
    <row r="77" spans="1:13" x14ac:dyDescent="0.25">
      <c r="A77" s="69">
        <v>75</v>
      </c>
      <c r="B77" s="71" t="s">
        <v>73</v>
      </c>
      <c r="C77" s="51">
        <f>'75'!$B$27</f>
        <v>15233297.790000001</v>
      </c>
      <c r="D77" s="51">
        <f>'75'!$C$27</f>
        <v>15580892.439999999</v>
      </c>
      <c r="E77" s="51">
        <f>'75'!$B$52</f>
        <v>13669315.867220001</v>
      </c>
      <c r="F77" s="51">
        <f t="shared" si="2"/>
        <v>1911576.5727799982</v>
      </c>
      <c r="G77" s="52"/>
      <c r="K77" s="84"/>
      <c r="L77" s="84"/>
      <c r="M77" s="84"/>
    </row>
    <row r="78" spans="1:13" x14ac:dyDescent="0.25">
      <c r="A78" s="74">
        <v>76</v>
      </c>
      <c r="B78" s="71" t="s">
        <v>74</v>
      </c>
      <c r="C78" s="51">
        <f>'76'!$B$27</f>
        <v>22463525.09</v>
      </c>
      <c r="D78" s="51">
        <f>'76'!$C$27</f>
        <v>22909814.219999995</v>
      </c>
      <c r="E78" s="51">
        <f>'76'!$B$52</f>
        <v>19945450.442383997</v>
      </c>
      <c r="F78" s="51">
        <f t="shared" si="2"/>
        <v>2964363.7776159979</v>
      </c>
      <c r="G78" s="52"/>
      <c r="K78" s="84"/>
      <c r="L78" s="84"/>
      <c r="M78" s="84"/>
    </row>
    <row r="79" spans="1:13" x14ac:dyDescent="0.25">
      <c r="A79" s="69">
        <v>77</v>
      </c>
      <c r="B79" s="71" t="s">
        <v>75</v>
      </c>
      <c r="C79" s="51">
        <f>'77'!$B$27</f>
        <v>9107767.5800000001</v>
      </c>
      <c r="D79" s="51">
        <f>'77'!$C$27</f>
        <v>9130015.3200000003</v>
      </c>
      <c r="E79" s="51">
        <f>'77'!$B$52</f>
        <v>7368423.9730219999</v>
      </c>
      <c r="F79" s="51">
        <f t="shared" si="2"/>
        <v>1761591.3469780004</v>
      </c>
      <c r="G79" s="52"/>
      <c r="K79" s="84"/>
      <c r="L79" s="84"/>
      <c r="M79" s="84"/>
    </row>
    <row r="80" spans="1:13" x14ac:dyDescent="0.25">
      <c r="A80" s="74">
        <v>78</v>
      </c>
      <c r="B80" s="71" t="s">
        <v>76</v>
      </c>
      <c r="C80" s="51">
        <f>'78'!$B$27</f>
        <v>2587418.919999999</v>
      </c>
      <c r="D80" s="51">
        <f>'78'!$C$27</f>
        <v>2547905.31</v>
      </c>
      <c r="E80" s="51">
        <f>'78'!$B$52</f>
        <v>2743443.4076939998</v>
      </c>
      <c r="F80" s="51">
        <f t="shared" si="2"/>
        <v>-195538.09769399976</v>
      </c>
      <c r="G80" s="52"/>
      <c r="K80" s="84"/>
      <c r="L80" s="84"/>
      <c r="M80" s="84"/>
    </row>
    <row r="81" spans="1:13" x14ac:dyDescent="0.25">
      <c r="A81" s="69">
        <v>79</v>
      </c>
      <c r="B81" s="71" t="s">
        <v>77</v>
      </c>
      <c r="C81" s="51">
        <f>'79'!$B$27</f>
        <v>9116275.9900000002</v>
      </c>
      <c r="D81" s="51">
        <f>'79'!$C$27</f>
        <v>8534714.4900000002</v>
      </c>
      <c r="E81" s="51">
        <f>'79'!$B$52</f>
        <v>7075533.0605276376</v>
      </c>
      <c r="F81" s="51">
        <f t="shared" si="2"/>
        <v>1459181.4294723626</v>
      </c>
      <c r="G81" s="52"/>
      <c r="K81" s="84"/>
      <c r="L81" s="84"/>
      <c r="M81" s="84"/>
    </row>
    <row r="82" spans="1:13" x14ac:dyDescent="0.25">
      <c r="A82" s="74">
        <v>80</v>
      </c>
      <c r="B82" s="71" t="s">
        <v>78</v>
      </c>
      <c r="C82" s="51">
        <f>'80'!$B$27</f>
        <v>18871377.130000006</v>
      </c>
      <c r="D82" s="51">
        <f>'80'!$C$27</f>
        <v>19133047.509999998</v>
      </c>
      <c r="E82" s="51">
        <f>'80'!$B$52</f>
        <v>17167594.922366001</v>
      </c>
      <c r="F82" s="51">
        <f t="shared" si="2"/>
        <v>1965452.5876339972</v>
      </c>
      <c r="G82" s="52"/>
      <c r="K82" s="84"/>
      <c r="L82" s="84"/>
      <c r="M82" s="84"/>
    </row>
    <row r="83" spans="1:13" x14ac:dyDescent="0.25">
      <c r="A83" s="69">
        <v>81</v>
      </c>
      <c r="B83" s="71" t="s">
        <v>79</v>
      </c>
      <c r="C83" s="51">
        <f>'81'!$B$27</f>
        <v>14036145.240000004</v>
      </c>
      <c r="D83" s="51">
        <f>'81'!$C$27</f>
        <v>14068931.529999999</v>
      </c>
      <c r="E83" s="51">
        <f>'81'!$B$52</f>
        <v>11318545.033845436</v>
      </c>
      <c r="F83" s="51">
        <f t="shared" si="2"/>
        <v>2750386.4961545635</v>
      </c>
      <c r="G83" s="52"/>
      <c r="K83" s="84"/>
      <c r="L83" s="84"/>
      <c r="M83" s="84"/>
    </row>
    <row r="84" spans="1:13" x14ac:dyDescent="0.25">
      <c r="A84" s="74">
        <v>82</v>
      </c>
      <c r="B84" s="71" t="s">
        <v>80</v>
      </c>
      <c r="C84" s="51">
        <f>'82'!$B$27</f>
        <v>8101212.2199999997</v>
      </c>
      <c r="D84" s="51">
        <f>'82'!$C$27</f>
        <v>7995440.04</v>
      </c>
      <c r="E84" s="51">
        <f>'82'!$B$52</f>
        <v>7386289.6824139999</v>
      </c>
      <c r="F84" s="51">
        <f t="shared" si="2"/>
        <v>609150.35758600011</v>
      </c>
      <c r="G84" s="52"/>
      <c r="K84" s="84"/>
      <c r="L84" s="84"/>
      <c r="M84" s="84"/>
    </row>
    <row r="85" spans="1:13" x14ac:dyDescent="0.25">
      <c r="A85" s="69">
        <v>83</v>
      </c>
      <c r="B85" s="71" t="s">
        <v>81</v>
      </c>
      <c r="C85" s="51">
        <f>'83'!$B$27</f>
        <v>10533257.539999999</v>
      </c>
      <c r="D85" s="51">
        <f>'83'!$C$27</f>
        <v>10869288.98</v>
      </c>
      <c r="E85" s="51">
        <f>'83'!$B$52</f>
        <v>9235443.7656614371</v>
      </c>
      <c r="F85" s="51">
        <f t="shared" si="2"/>
        <v>1633845.2143385634</v>
      </c>
      <c r="G85" s="52"/>
      <c r="K85" s="84"/>
      <c r="L85" s="84"/>
      <c r="M85" s="84"/>
    </row>
    <row r="86" spans="1:13" x14ac:dyDescent="0.25">
      <c r="A86" s="74">
        <v>84</v>
      </c>
      <c r="B86" s="71" t="s">
        <v>82</v>
      </c>
      <c r="C86" s="51">
        <f>'84'!$B$27</f>
        <v>2339430.6</v>
      </c>
      <c r="D86" s="51">
        <f>'84'!$C$27</f>
        <v>2303754.0299999998</v>
      </c>
      <c r="E86" s="51">
        <f>'84'!$B$52</f>
        <v>2270833.8559999997</v>
      </c>
      <c r="F86" s="51">
        <f t="shared" si="2"/>
        <v>32920.174000000115</v>
      </c>
      <c r="G86" s="52"/>
      <c r="K86" s="84"/>
      <c r="L86" s="84"/>
      <c r="M86" s="84"/>
    </row>
    <row r="87" spans="1:13" x14ac:dyDescent="0.25">
      <c r="A87" s="69">
        <v>85</v>
      </c>
      <c r="B87" s="71" t="s">
        <v>83</v>
      </c>
      <c r="C87" s="51">
        <f>'85'!$B$27</f>
        <v>3219754.0899999994</v>
      </c>
      <c r="D87" s="51">
        <f>'85'!$C$27</f>
        <v>2976315.98</v>
      </c>
      <c r="E87" s="51">
        <f>'85'!$B$52</f>
        <v>2361806.2616539998</v>
      </c>
      <c r="F87" s="51">
        <f t="shared" si="2"/>
        <v>614509.71834600018</v>
      </c>
      <c r="G87" s="52"/>
      <c r="K87" s="84"/>
      <c r="L87" s="84"/>
      <c r="M87" s="84"/>
    </row>
    <row r="88" spans="1:13" x14ac:dyDescent="0.25">
      <c r="A88" s="74">
        <v>86</v>
      </c>
      <c r="B88" s="71" t="s">
        <v>84</v>
      </c>
      <c r="C88" s="51">
        <f>'86'!$B$27</f>
        <v>8931696.9099999983</v>
      </c>
      <c r="D88" s="51">
        <f>'86'!$C$27</f>
        <v>8860774.3100000005</v>
      </c>
      <c r="E88" s="51">
        <f>'86'!$B$52</f>
        <v>9471397.7609000001</v>
      </c>
      <c r="F88" s="51">
        <f t="shared" si="2"/>
        <v>-610623.45089999959</v>
      </c>
      <c r="G88" s="52"/>
      <c r="K88" s="84"/>
      <c r="L88" s="84"/>
      <c r="M88" s="84"/>
    </row>
    <row r="89" spans="1:13" x14ac:dyDescent="0.25">
      <c r="A89" s="69">
        <v>87</v>
      </c>
      <c r="B89" s="71" t="s">
        <v>85</v>
      </c>
      <c r="C89" s="51">
        <f>'87'!$B$27</f>
        <v>3275604.93</v>
      </c>
      <c r="D89" s="51">
        <f>'87'!$C$27</f>
        <v>3162406.64</v>
      </c>
      <c r="E89" s="51">
        <f>'87'!$B$52</f>
        <v>2787433.2254639999</v>
      </c>
      <c r="F89" s="51">
        <f t="shared" si="2"/>
        <v>374973.41453600023</v>
      </c>
      <c r="G89" s="52"/>
      <c r="K89" s="84"/>
      <c r="L89" s="84"/>
      <c r="M89" s="84"/>
    </row>
    <row r="90" spans="1:13" x14ac:dyDescent="0.25">
      <c r="A90" s="74">
        <v>88</v>
      </c>
      <c r="B90" s="71" t="s">
        <v>86</v>
      </c>
      <c r="C90" s="51">
        <f>'88'!$B$27</f>
        <v>10607649.23</v>
      </c>
      <c r="D90" s="51">
        <f>'88'!$C$27</f>
        <v>11099247.110000001</v>
      </c>
      <c r="E90" s="51">
        <f>'88'!$B$52</f>
        <v>9899036.762341436</v>
      </c>
      <c r="F90" s="51">
        <f t="shared" si="2"/>
        <v>1200210.3476585653</v>
      </c>
      <c r="G90" s="52"/>
      <c r="K90" s="84"/>
      <c r="L90" s="84"/>
      <c r="M90" s="84"/>
    </row>
    <row r="91" spans="1:13" x14ac:dyDescent="0.25">
      <c r="A91" s="69">
        <v>89</v>
      </c>
      <c r="B91" s="72" t="s">
        <v>90</v>
      </c>
      <c r="C91" s="51">
        <f>'89'!$B$27</f>
        <v>9695307.3200000003</v>
      </c>
      <c r="D91" s="51">
        <f>'89'!$C$27</f>
        <v>9333806.129999999</v>
      </c>
      <c r="E91" s="51">
        <f>'89'!$B$52</f>
        <v>8611910.9826060012</v>
      </c>
      <c r="F91" s="51">
        <f t="shared" si="2"/>
        <v>721895.14739399776</v>
      </c>
      <c r="G91" s="52"/>
      <c r="K91" s="84"/>
      <c r="L91" s="84"/>
      <c r="M91" s="84"/>
    </row>
    <row r="92" spans="1:13" x14ac:dyDescent="0.25">
      <c r="A92" s="74">
        <v>90</v>
      </c>
      <c r="B92" s="71" t="s">
        <v>87</v>
      </c>
      <c r="C92" s="51">
        <f>'90'!$B$27</f>
        <v>3211042.7700000005</v>
      </c>
      <c r="D92" s="51">
        <f>'90'!$C$27</f>
        <v>3075721.52</v>
      </c>
      <c r="E92" s="51">
        <f>'90'!$B$52</f>
        <v>2858564.877696</v>
      </c>
      <c r="F92" s="51">
        <f t="shared" si="2"/>
        <v>217156.64230399998</v>
      </c>
      <c r="G92" s="52"/>
      <c r="K92" s="84"/>
      <c r="L92" s="84"/>
      <c r="M92" s="84"/>
    </row>
    <row r="93" spans="1:13" x14ac:dyDescent="0.25">
      <c r="A93" s="69">
        <v>91</v>
      </c>
      <c r="B93" s="72" t="s">
        <v>94</v>
      </c>
      <c r="C93" s="51">
        <f>'91'!$B$27</f>
        <v>13385956.310000002</v>
      </c>
      <c r="D93" s="51">
        <f>'91'!$C$27</f>
        <v>13077036.389999999</v>
      </c>
      <c r="E93" s="51">
        <f>'91'!$B$52</f>
        <v>11281752.28617</v>
      </c>
      <c r="F93" s="51">
        <f t="shared" si="2"/>
        <v>1795284.1038299985</v>
      </c>
      <c r="G93" s="52"/>
      <c r="K93" s="84"/>
      <c r="L93" s="84"/>
      <c r="M93" s="84"/>
    </row>
    <row r="94" spans="1:13" x14ac:dyDescent="0.25">
      <c r="A94" s="74">
        <v>92</v>
      </c>
      <c r="B94" s="71" t="s">
        <v>88</v>
      </c>
      <c r="C94" s="51">
        <f>'92'!$B$27</f>
        <v>12138553.15</v>
      </c>
      <c r="D94" s="51">
        <f>'92'!$C$27</f>
        <v>12687097.529999999</v>
      </c>
      <c r="E94" s="51">
        <f>'92'!$B$52</f>
        <v>11277794.170952002</v>
      </c>
      <c r="F94" s="51">
        <f t="shared" si="2"/>
        <v>1409303.3590479977</v>
      </c>
      <c r="G94" s="52"/>
      <c r="K94" s="84"/>
      <c r="L94" s="84"/>
      <c r="M94" s="84"/>
    </row>
    <row r="95" spans="1:13" x14ac:dyDescent="0.25">
      <c r="A95" s="69">
        <v>93</v>
      </c>
      <c r="B95" s="71" t="s">
        <v>89</v>
      </c>
      <c r="C95" s="51">
        <f>'93'!$B$27</f>
        <v>4309456.84</v>
      </c>
      <c r="D95" s="51">
        <f>'93'!$C$27</f>
        <v>4205108.8900000006</v>
      </c>
      <c r="E95" s="51">
        <f>'93'!$B$52</f>
        <v>3680439.3669799999</v>
      </c>
      <c r="F95" s="51">
        <f t="shared" si="2"/>
        <v>524669.52302000066</v>
      </c>
      <c r="G95" s="52"/>
      <c r="K95" s="84"/>
      <c r="L95" s="84"/>
      <c r="M95" s="84"/>
    </row>
    <row r="96" spans="1:13" x14ac:dyDescent="0.25">
      <c r="A96" s="74"/>
      <c r="B96" s="76" t="s">
        <v>96</v>
      </c>
      <c r="C96" s="70">
        <f t="shared" ref="C96" si="3">SUM(C3:C95)</f>
        <v>1033675897.2100003</v>
      </c>
      <c r="D96" s="70">
        <f t="shared" ref="D96" si="4">SUM(D3:D95)</f>
        <v>1021960528.3200001</v>
      </c>
      <c r="E96" s="70">
        <f t="shared" ref="E96" si="5">SUM(E3:E95)</f>
        <v>969609407.20672083</v>
      </c>
      <c r="F96" s="70">
        <f>SUM(F3:F95)</f>
        <v>52351121.113279134</v>
      </c>
      <c r="G96" s="83"/>
    </row>
    <row r="97" spans="3:7" x14ac:dyDescent="0.25">
      <c r="C97" s="7"/>
      <c r="D97" s="7"/>
      <c r="E97" s="7"/>
      <c r="F97" s="7"/>
      <c r="G97" s="7"/>
    </row>
  </sheetData>
  <autoFilter ref="A2:G96"/>
  <mergeCells count="1">
    <mergeCell ref="A1:F1"/>
  </mergeCells>
  <phoneticPr fontId="0" type="noConversion"/>
  <hyperlinks>
    <hyperlink ref="B3" location="'1'!A1" display="Брестский б-р д. 9 А"/>
    <hyperlink ref="B4" location="'2'!A1" display="Брестский б-р д. 19/17 А"/>
    <hyperlink ref="B5" location="'3'!A1" display="Героев пр. 26 к. 3  А"/>
    <hyperlink ref="B6" location="'4'!A1" display="Десантников  12 к. 1  А"/>
    <hyperlink ref="B7" location="'5'!A1" display="Десантников 22 к.  А"/>
    <hyperlink ref="B8" location="'6'!A1" display="Десантников 24 к.  А"/>
    <hyperlink ref="B9" location="'7'!A1" display="Десантников 26 к.  А"/>
    <hyperlink ref="B10" location="'8'!A1" display="Десантников 28 к.  А"/>
    <hyperlink ref="B11" location="'9'!A1" display="Десантников 32 к. 3  А"/>
    <hyperlink ref="B12" location="'10'!A1" display="Десантников 34 к.  А"/>
    <hyperlink ref="B13" location="'11'!A1" display="Доблести 17 к. 2  А"/>
    <hyperlink ref="B14" location="'12'!A1" display="Доблести 18 к. 1  А пар. 9 "/>
    <hyperlink ref="B15" location="'13'!A1" display="Доблести 18 к. 1  Б пар. 10,11"/>
    <hyperlink ref="B16" location="'14'!A1" display="Доблести 20 к. 1  А"/>
    <hyperlink ref="B17" location="'15'!A1" display="Доблести 24 к. 1  А"/>
    <hyperlink ref="B18" location="'16'!A1" display="Доблести 26 к. 2  А"/>
    <hyperlink ref="B19" location="'17'!A1" display="Доблести 28 к. 2  А"/>
    <hyperlink ref="B20" location="'18'!A1" display="Котина 7 к. 1  А"/>
    <hyperlink ref="B21" location="'19'!A1" display="Котина 8 к. 1  А"/>
    <hyperlink ref="B22" location="'20'!A1" display="Кузнецова 17 к.  А пар. 1-4"/>
    <hyperlink ref="B23" location="'21'!A1" display="Кузнецова 17 к.  Б пар. 5"/>
    <hyperlink ref="B24" location="'22'!A1" display="Кузнецова 17 к.  Д пар. 11"/>
    <hyperlink ref="B25" location="'23'!A1" display="Кузнецова 20 к.  А"/>
    <hyperlink ref="B26" location="'24'!A1" display="Кузнецова 21 к.  А"/>
    <hyperlink ref="B27" location="'25'!A1" display="Кузнецова 23 к. 1  А"/>
    <hyperlink ref="B28" location="'26'!A1" display="Кузнецова 25 к. 1  А"/>
    <hyperlink ref="B29" location="'27'!A1" display="Кузнецова 26 к. 1  А"/>
    <hyperlink ref="B30" location="'28'!A1" display="Кузнецова 32 к.  А"/>
    <hyperlink ref="B31" location="'29'!A1" display="Ленинский 55 к. 1  А"/>
    <hyperlink ref="B32" location="'30'!A1" display="Ленинский 55 к. 2  А"/>
    <hyperlink ref="B33" location="'31'!A1" display="Ленинский 55 к. 3  А"/>
    <hyperlink ref="B34" location="'32'!A1" display="Ленинский 57 к. 1  А"/>
    <hyperlink ref="B35" location="'33'!A1" display="Ленинский 57 к. 2  А"/>
    <hyperlink ref="B36" location="'34'!A1" display="Ленинский 69 к. 1  Б пар. 3"/>
    <hyperlink ref="B37" location="'35'!A1" display="Ленинский 75 к. 2  Б пар. 6"/>
    <hyperlink ref="B38" location="'36'!A1" display="Ленинский 79 к. 1  А пар. 1-6"/>
    <hyperlink ref="B39" location="'37'!A1" display="Ленинский 79 к. 1  Б пар. 7"/>
    <hyperlink ref="B40" location="'38'!A1" display="Ленинский 92 к. 1  А"/>
    <hyperlink ref="B41" location="'39'!A1" display="Ленинский 92 к. 3  А"/>
    <hyperlink ref="B42" location="'40'!A1" display="Ленинский 96 к. 2  А"/>
    <hyperlink ref="B43" location="'41'!A1" display="Ленинский 96 к. 3  А"/>
    <hyperlink ref="B44" location="'42'!A1" display="Ленинский 97 к. 3  А"/>
    <hyperlink ref="B45" location="'43'!A1" display="Ленинский 100 к. 2  А"/>
    <hyperlink ref="B46" location="'44'!A1" display="Маршала Жукова 33 к. 1  А"/>
    <hyperlink ref="B47" location="'45'!A1" display="Маршала Жукова 37 к. 1  А"/>
    <hyperlink ref="B48" location="'46'!A1" display="Маршала Жукова 37 к. 3  А"/>
    <hyperlink ref="B49" location="'47'!A1" display="Маршала Жукова 43 к. 1  А"/>
    <hyperlink ref="B50" location="'48'!A1" display="Маршала Захарова 9 к.  А"/>
    <hyperlink ref="B51" location="'49'!A1" display="Маршала Захарова 11 к. А пар. 1-7"/>
    <hyperlink ref="B52" location="'50'!A1" display="Маршала Захарова 12 к. 1  А"/>
    <hyperlink ref="B53" location="'51'!A1" display="Маршала Захарова 12 к. 2  А"/>
    <hyperlink ref="B54" location="'52'!A1" display="Маршала Захарова 13 к.  А"/>
    <hyperlink ref="B55" location="'53'!A1" display="Маршала Захарова 14 к. 2  А"/>
    <hyperlink ref="B56" location="'54'!A1" display="Маршала Захарова 14 к. 4  А"/>
    <hyperlink ref="B57" location="'55'!A1" display="Маршала Захарова 15 к.  А"/>
    <hyperlink ref="B58" location="'56'!A1" display="Маршала Захарова 16 к. 1  А"/>
    <hyperlink ref="B59" location="'57'!A1" display="Маршала Захарова 16 к. 2  А"/>
    <hyperlink ref="B60" location="'58'!A1" display="Маршала Захарова 16 к. 3  А"/>
    <hyperlink ref="B61" location="'59'!A1" display="Маршала Захарова 17 к. 1  А"/>
    <hyperlink ref="B62" location="'60'!A1" display="Маршала Захарова 18 к. 1  А"/>
    <hyperlink ref="B63" location="'61'!A1" display="Маршала Захарова 18 к. 2  А"/>
    <hyperlink ref="B64" location="'62'!A1" display="Маршала Захарова 19 к. 1  А"/>
    <hyperlink ref="B65" location="'63'!A1" display="Маршала Захарова 22 к. 1  А пар. 6,7"/>
    <hyperlink ref="B66" location="'64'!A1" display="Маршала Захарова 22 к. 1  Б пар. 5"/>
    <hyperlink ref="B67" location="'65'!A1" display="Маршала Захарова 25 к. 1  А"/>
    <hyperlink ref="B68" location="'66'!A1" display="Маршала Захарова 27 к. 1  А"/>
    <hyperlink ref="B69" location="'67'!A1" display="Маршала Захарова 27 к. 2  А"/>
    <hyperlink ref="B70" location="'68'!A1" display="Маршала Захарова 29 к. 1  А"/>
    <hyperlink ref="B71" location="'69'!A1" display="Маршала Захарова 29 к. 2  А"/>
    <hyperlink ref="B72" location="'70'!A1" display="Маршала Захарова 29 к. 3  А"/>
    <hyperlink ref="B73" location="'71'!A1" display="Маршала Захарова 33 к. 1  А"/>
    <hyperlink ref="B74" location="'72'!A1" display="Маршала Захарова 35 к. 1  А"/>
    <hyperlink ref="B75" location="'73'!A1" display="Маршала Захарова 35 к. 2  А"/>
    <hyperlink ref="B76" location="'74'!A1" display="Маршала Захарова 46 к.  А"/>
    <hyperlink ref="B77" location="'75'!A1" display="Маршала Захарова 56 к.  А"/>
    <hyperlink ref="B78" location="'76'!A1" display="Маршала Захарова 60 к.  А"/>
    <hyperlink ref="B79" location="'77'!A1" display="Маршала Казакова 22 к. 1  А"/>
    <hyperlink ref="B80" location="'78'!A1" display="Маршала Казакова 22 к. 2  А"/>
    <hyperlink ref="B81" location="'79'!A1" display="Маршала Казакова 24 к. 1  А"/>
    <hyperlink ref="B82" location="'80'!A1" display="Маршала Казакова 28 к. 1  А"/>
    <hyperlink ref="B83" location="'81'!A1" display="Маршала Казакова 28 к. 3  А"/>
    <hyperlink ref="B84" location="'82'!A1" display="Маршала Казакова 38 к. 1  А"/>
    <hyperlink ref="B85" location="'83'!A1" display="Петергофское  1 к. 1  А"/>
    <hyperlink ref="B86" location="'84'!A1" display="Петергофское  3 к. 4  А"/>
    <hyperlink ref="B87" location="'85'!A1" display="Петергофское  3 к. 5  А"/>
    <hyperlink ref="B88" location="'86'!A1" display="Петергофское  5 к. 1  А"/>
    <hyperlink ref="B89" location="'87'!A1" display="Петергофское  5 к. 2  А"/>
    <hyperlink ref="B90" location="'88'!A1" display="Петергофское  7 к. 1  А"/>
    <hyperlink ref="B91" location="'89'!A1" display="Петергофское  11/21 к.  А пар. 1-10"/>
    <hyperlink ref="B92" location="'90'!A1" display="Петергофское  13 к. 2  А"/>
    <hyperlink ref="B93" location="'91'!A1" display="Петергофское  15 к. 2  А"/>
    <hyperlink ref="B94" location="'92'!A1" display="Петергофское  21 к. 3  А"/>
    <hyperlink ref="B95" location="'93'!A1" display="Рихарда Зорге  3 к.  А"/>
  </hyperlinks>
  <pageMargins left="0.31496062992125984" right="0.31496062992125984" top="0.15748031496062992" bottom="0.15748031496062992" header="0.31496062992125984" footer="0.31496062992125984"/>
  <pageSetup paperSize="9" fitToHeight="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H54"/>
  <sheetViews>
    <sheetView zoomScaleNormal="100" workbookViewId="0">
      <pane ySplit="3" topLeftCell="A37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8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682997.26</v>
      </c>
      <c r="C7" s="51">
        <v>647451.87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47079.19</v>
      </c>
      <c r="C8" s="51">
        <v>45209.55</v>
      </c>
      <c r="E8" s="24"/>
      <c r="F8" s="27"/>
      <c r="G8" s="27"/>
      <c r="H8" s="55"/>
    </row>
    <row r="9" spans="1:8" s="46" customFormat="1" ht="12.75" x14ac:dyDescent="0.25">
      <c r="A9" s="44" t="s">
        <v>118</v>
      </c>
      <c r="B9" s="51">
        <v>529196.72</v>
      </c>
      <c r="C9" s="51">
        <v>501098.72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192651.48</v>
      </c>
      <c r="C10" s="51">
        <v>182250.45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144290.20000000001</v>
      </c>
      <c r="C11" s="51">
        <v>136688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27354.14</v>
      </c>
      <c r="C12" s="51">
        <v>25948.98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0</v>
      </c>
      <c r="C13" s="51">
        <v>0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321653.68</v>
      </c>
      <c r="C14" s="51">
        <v>307401.43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3600</v>
      </c>
      <c r="C15" s="51">
        <v>3300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326636.28000000003</v>
      </c>
      <c r="C16" s="51">
        <v>309234.19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84432.86</v>
      </c>
      <c r="C17" s="51">
        <v>79863.839999999997</v>
      </c>
      <c r="E17" s="24"/>
      <c r="F17" s="27"/>
      <c r="G17" s="2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7"/>
      <c r="G18" s="27"/>
      <c r="H18" s="55"/>
    </row>
    <row r="19" spans="1:8" s="46" customFormat="1" ht="12.75" x14ac:dyDescent="0.25">
      <c r="A19" s="44" t="s">
        <v>141</v>
      </c>
      <c r="B19" s="51">
        <v>55136.30000000001</v>
      </c>
      <c r="C19" s="51">
        <v>57742.969999999994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7"/>
      <c r="G20" s="27"/>
    </row>
    <row r="21" spans="1:8" s="46" customFormat="1" ht="25.5" x14ac:dyDescent="0.25">
      <c r="A21" s="44" t="s">
        <v>109</v>
      </c>
      <c r="B21" s="45">
        <v>1474.2199999999998</v>
      </c>
      <c r="C21" s="51">
        <v>3478.72</v>
      </c>
      <c r="E21" s="24"/>
      <c r="F21" s="27"/>
      <c r="G21" s="27"/>
    </row>
    <row r="22" spans="1:8" s="46" customFormat="1" ht="25.5" x14ac:dyDescent="0.25">
      <c r="A22" s="44" t="s">
        <v>110</v>
      </c>
      <c r="B22" s="45">
        <v>0</v>
      </c>
      <c r="C22" s="51">
        <v>3915.2799999999997</v>
      </c>
      <c r="E22" s="24"/>
      <c r="F22" s="27"/>
      <c r="G22" s="27"/>
    </row>
    <row r="23" spans="1:8" s="46" customFormat="1" ht="12.75" x14ac:dyDescent="0.25">
      <c r="A23" s="44" t="s">
        <v>111</v>
      </c>
      <c r="B23" s="51">
        <v>48360.98</v>
      </c>
      <c r="C23" s="51">
        <v>45919.53</v>
      </c>
      <c r="E23" s="24"/>
      <c r="F23" s="27"/>
      <c r="G23" s="27"/>
    </row>
    <row r="24" spans="1:8" s="46" customFormat="1" ht="12.75" x14ac:dyDescent="0.2">
      <c r="A24" s="44" t="s">
        <v>112</v>
      </c>
      <c r="B24" s="45">
        <v>0</v>
      </c>
      <c r="C24" s="51">
        <v>684.45</v>
      </c>
      <c r="E24" s="24"/>
      <c r="F24" s="27"/>
      <c r="G24" s="2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8"/>
      <c r="G25" s="58"/>
      <c r="H25" s="55"/>
    </row>
    <row r="26" spans="1:8" s="46" customFormat="1" ht="12.75" x14ac:dyDescent="0.2">
      <c r="A26" s="44" t="s">
        <v>151</v>
      </c>
      <c r="B26" s="45">
        <v>139200</v>
      </c>
      <c r="C26" s="51">
        <v>139200</v>
      </c>
      <c r="E26" s="24"/>
      <c r="F26" s="58"/>
      <c r="G26" s="58"/>
      <c r="H26" s="55"/>
    </row>
    <row r="27" spans="1:8" x14ac:dyDescent="0.25">
      <c r="A27" s="9" t="s">
        <v>122</v>
      </c>
      <c r="B27" s="19">
        <f>SUM(B7:B26)</f>
        <v>2604063.3099999996</v>
      </c>
      <c r="C27" s="19">
        <f>SUM(C7:C26)</f>
        <v>2489387.98</v>
      </c>
      <c r="E27" s="25"/>
      <c r="F27" s="38"/>
      <c r="G27" s="38"/>
    </row>
    <row r="28" spans="1:8" ht="15" x14ac:dyDescent="0.25">
      <c r="B28" s="10"/>
      <c r="C28" s="46"/>
      <c r="F28" s="35"/>
      <c r="G28" s="35"/>
    </row>
    <row r="29" spans="1:8" x14ac:dyDescent="0.25">
      <c r="A29" s="16" t="s">
        <v>103</v>
      </c>
      <c r="B29" s="17" t="s">
        <v>124</v>
      </c>
      <c r="C29" s="59"/>
      <c r="F29" s="35"/>
      <c r="G29" s="35"/>
    </row>
    <row r="30" spans="1:8" s="46" customFormat="1" ht="12.75" x14ac:dyDescent="0.2">
      <c r="A30" s="44" t="s">
        <v>117</v>
      </c>
      <c r="B30" s="45">
        <v>683031.66</v>
      </c>
      <c r="C30" s="59"/>
      <c r="E30" s="24"/>
      <c r="F30" s="60"/>
      <c r="G30" s="61"/>
      <c r="H30" s="55"/>
    </row>
    <row r="31" spans="1:8" s="46" customFormat="1" ht="12.75" x14ac:dyDescent="0.2">
      <c r="A31" s="44" t="s">
        <v>125</v>
      </c>
      <c r="B31" s="45">
        <v>192716</v>
      </c>
      <c r="E31" s="24"/>
      <c r="F31" s="27"/>
      <c r="G31" s="61"/>
      <c r="H31" s="55"/>
    </row>
    <row r="32" spans="1:8" s="46" customFormat="1" ht="25.5" x14ac:dyDescent="0.2">
      <c r="A32" s="44" t="s">
        <v>99</v>
      </c>
      <c r="B32" s="45">
        <v>192660.12</v>
      </c>
      <c r="E32" s="24"/>
      <c r="F32" s="27"/>
      <c r="G32" s="61"/>
      <c r="H32" s="55"/>
    </row>
    <row r="33" spans="1:8" s="46" customFormat="1" ht="12.75" x14ac:dyDescent="0.2">
      <c r="A33" s="44" t="s">
        <v>114</v>
      </c>
      <c r="B33" s="45">
        <v>144296.88</v>
      </c>
      <c r="E33" s="24"/>
      <c r="F33" s="27"/>
      <c r="G33" s="61"/>
      <c r="H33" s="55"/>
    </row>
    <row r="34" spans="1:8" s="46" customFormat="1" ht="12.75" x14ac:dyDescent="0.2">
      <c r="A34" s="44" t="s">
        <v>131</v>
      </c>
      <c r="B34" s="45">
        <v>27352.98</v>
      </c>
      <c r="E34" s="24"/>
      <c r="F34" s="27"/>
      <c r="G34" s="61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7"/>
      <c r="G35" s="61"/>
      <c r="H35" s="55"/>
    </row>
    <row r="36" spans="1:8" s="46" customFormat="1" ht="12.75" x14ac:dyDescent="0.2">
      <c r="A36" s="44" t="s">
        <v>133</v>
      </c>
      <c r="B36" s="45">
        <v>276749.50799999997</v>
      </c>
      <c r="E36" s="24"/>
      <c r="F36" s="27"/>
      <c r="G36" s="61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61"/>
      <c r="H37" s="55"/>
    </row>
    <row r="38" spans="1:8" s="46" customFormat="1" ht="12.75" x14ac:dyDescent="0.2">
      <c r="A38" s="44" t="s">
        <v>134</v>
      </c>
      <c r="B38" s="45">
        <v>326650.08</v>
      </c>
      <c r="E38" s="24"/>
      <c r="F38" s="27"/>
      <c r="G38" s="61"/>
      <c r="H38" s="55"/>
    </row>
    <row r="39" spans="1:8" s="46" customFormat="1" ht="12.75" x14ac:dyDescent="0.2">
      <c r="A39" s="44" t="s">
        <v>135</v>
      </c>
      <c r="B39" s="45">
        <v>84432.86</v>
      </c>
      <c r="E39" s="24"/>
      <c r="F39" s="27"/>
      <c r="G39" s="61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7"/>
      <c r="G40" s="61"/>
      <c r="H40" s="55"/>
    </row>
    <row r="41" spans="1:8" s="46" customFormat="1" ht="12.75" x14ac:dyDescent="0.2">
      <c r="A41" s="44" t="s">
        <v>140</v>
      </c>
      <c r="B41" s="45">
        <v>61020.18</v>
      </c>
      <c r="E41" s="24"/>
      <c r="F41" s="27"/>
      <c r="G41" s="61"/>
      <c r="H41" s="55"/>
    </row>
    <row r="42" spans="1:8" s="46" customFormat="1" ht="25.5" x14ac:dyDescent="0.2">
      <c r="A42" s="44" t="s">
        <v>142</v>
      </c>
      <c r="B42" s="45">
        <v>0</v>
      </c>
      <c r="E42" s="24"/>
      <c r="F42" s="27"/>
      <c r="G42" s="61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7"/>
      <c r="G43" s="59"/>
    </row>
    <row r="44" spans="1:8" s="46" customFormat="1" ht="12.75" x14ac:dyDescent="0.2">
      <c r="A44" s="50" t="s">
        <v>127</v>
      </c>
      <c r="B44" s="47">
        <v>0</v>
      </c>
      <c r="F44" s="58"/>
      <c r="G44" s="59"/>
      <c r="H44" s="55"/>
    </row>
    <row r="45" spans="1:8" s="46" customFormat="1" ht="12.75" x14ac:dyDescent="0.2">
      <c r="A45" s="44" t="s">
        <v>143</v>
      </c>
      <c r="B45" s="45">
        <v>17535.092544000003</v>
      </c>
      <c r="E45" s="24"/>
      <c r="F45" s="27"/>
      <c r="H45" s="55"/>
    </row>
    <row r="46" spans="1:8" s="46" customFormat="1" ht="12.75" x14ac:dyDescent="0.2">
      <c r="A46" s="50" t="s">
        <v>144</v>
      </c>
      <c r="B46" s="47">
        <v>17535.100000000002</v>
      </c>
      <c r="F46" s="27"/>
      <c r="G46" s="59"/>
      <c r="H46" s="55"/>
    </row>
    <row r="47" spans="1:8" s="46" customFormat="1" ht="12.75" x14ac:dyDescent="0.2">
      <c r="A47" s="44" t="s">
        <v>145</v>
      </c>
      <c r="B47" s="45">
        <v>111810.359375</v>
      </c>
      <c r="E47" s="24"/>
      <c r="F47" s="27"/>
      <c r="G47" s="61"/>
      <c r="H47" s="55"/>
    </row>
    <row r="48" spans="1:8" s="46" customFormat="1" ht="12.75" x14ac:dyDescent="0.2">
      <c r="A48" s="48" t="s">
        <v>146</v>
      </c>
      <c r="B48" s="49">
        <v>1270</v>
      </c>
      <c r="E48" s="24"/>
      <c r="F48" s="27"/>
      <c r="G48" s="59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G49" s="61"/>
      <c r="H49" s="55"/>
    </row>
    <row r="50" spans="1:8" s="46" customFormat="1" ht="12.75" x14ac:dyDescent="0.2">
      <c r="A50" s="48" t="s">
        <v>148</v>
      </c>
      <c r="B50" s="45">
        <v>139200</v>
      </c>
      <c r="E50" s="24"/>
      <c r="F50" s="58"/>
      <c r="G50" s="61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58"/>
      <c r="G51" s="61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2258725.7199190003</v>
      </c>
      <c r="E52" s="24"/>
      <c r="F52" s="27"/>
      <c r="G52" s="35"/>
      <c r="H52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f>C27-B52</f>
        <v>230662.26008099969</v>
      </c>
      <c r="E54" s="31"/>
      <c r="F54" s="39"/>
      <c r="G54" s="35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H54"/>
  <sheetViews>
    <sheetView zoomScaleNormal="100" workbookViewId="0">
      <pane ySplit="3" topLeftCell="A37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9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765901.62</v>
      </c>
      <c r="C7" s="51">
        <v>759698.6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168162.56</v>
      </c>
      <c r="C8" s="51">
        <v>166569.85</v>
      </c>
      <c r="E8" s="24"/>
      <c r="F8" s="27"/>
      <c r="G8" s="27"/>
      <c r="H8" s="55"/>
    </row>
    <row r="9" spans="1:8" s="46" customFormat="1" ht="12.75" x14ac:dyDescent="0.25">
      <c r="A9" s="44" t="s">
        <v>118</v>
      </c>
      <c r="B9" s="51">
        <v>593431.14</v>
      </c>
      <c r="C9" s="51">
        <v>577186.61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216035.64</v>
      </c>
      <c r="C10" s="51">
        <v>208818.1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153126.9</v>
      </c>
      <c r="C11" s="51">
        <v>148514.68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30673.86</v>
      </c>
      <c r="C12" s="51">
        <v>30036.58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267090.28999999998</v>
      </c>
      <c r="C14" s="51">
        <v>256336.97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0</v>
      </c>
      <c r="C15" s="51">
        <v>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366283.92</v>
      </c>
      <c r="C16" s="51">
        <v>354081.76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27"/>
      <c r="G17" s="2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7"/>
      <c r="G18" s="27"/>
      <c r="H18" s="55"/>
    </row>
    <row r="19" spans="1:8" s="46" customFormat="1" ht="12.75" x14ac:dyDescent="0.25">
      <c r="A19" s="44" t="s">
        <v>141</v>
      </c>
      <c r="B19" s="51">
        <v>83496.41</v>
      </c>
      <c r="C19" s="51">
        <v>89215.44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7"/>
      <c r="G20" s="27"/>
    </row>
    <row r="21" spans="1:8" s="46" customFormat="1" ht="25.5" x14ac:dyDescent="0.25">
      <c r="A21" s="44" t="s">
        <v>109</v>
      </c>
      <c r="B21" s="45">
        <v>5514.17</v>
      </c>
      <c r="C21" s="51">
        <v>10339.6</v>
      </c>
      <c r="E21" s="24"/>
      <c r="F21" s="27"/>
      <c r="G21" s="27"/>
    </row>
    <row r="22" spans="1:8" s="46" customFormat="1" ht="25.5" x14ac:dyDescent="0.25">
      <c r="A22" s="44" t="s">
        <v>110</v>
      </c>
      <c r="B22" s="45">
        <v>183.6</v>
      </c>
      <c r="C22" s="51">
        <v>41858.44</v>
      </c>
      <c r="E22" s="24"/>
      <c r="F22" s="27"/>
      <c r="G22" s="27"/>
    </row>
    <row r="23" spans="1:8" s="46" customFormat="1" ht="12.75" x14ac:dyDescent="0.25">
      <c r="A23" s="44" t="s">
        <v>111</v>
      </c>
      <c r="B23" s="51">
        <v>54231.6</v>
      </c>
      <c r="C23" s="51">
        <v>51803.94</v>
      </c>
      <c r="E23" s="24"/>
      <c r="F23" s="27"/>
      <c r="G23" s="27"/>
    </row>
    <row r="24" spans="1:8" s="46" customFormat="1" ht="12.75" x14ac:dyDescent="0.2">
      <c r="A24" s="44" t="s">
        <v>112</v>
      </c>
      <c r="B24" s="67">
        <v>0</v>
      </c>
      <c r="C24" s="51">
        <v>432.28</v>
      </c>
      <c r="E24" s="24"/>
      <c r="F24" s="27"/>
      <c r="G24" s="27"/>
      <c r="H24" s="55"/>
    </row>
    <row r="25" spans="1:8" s="46" customFormat="1" ht="12.75" x14ac:dyDescent="0.2">
      <c r="A25" s="44" t="s">
        <v>150</v>
      </c>
      <c r="B25" s="45">
        <v>139804.70000000001</v>
      </c>
      <c r="C25" s="51">
        <v>139804.70000000001</v>
      </c>
      <c r="E25" s="24"/>
      <c r="F25" s="58"/>
      <c r="G25" s="58"/>
      <c r="H25" s="55"/>
    </row>
    <row r="26" spans="1:8" s="46" customFormat="1" ht="12.75" x14ac:dyDescent="0.2">
      <c r="A26" s="44" t="s">
        <v>151</v>
      </c>
      <c r="B26" s="45">
        <v>143100</v>
      </c>
      <c r="C26" s="51">
        <v>143100</v>
      </c>
      <c r="E26" s="24"/>
      <c r="F26" s="58"/>
      <c r="G26" s="58"/>
      <c r="H26" s="55"/>
    </row>
    <row r="27" spans="1:8" x14ac:dyDescent="0.25">
      <c r="A27" s="9" t="s">
        <v>122</v>
      </c>
      <c r="B27" s="19">
        <f>SUM(B7:B26)</f>
        <v>2987036.41</v>
      </c>
      <c r="C27" s="19">
        <f>SUM(C7:C26)</f>
        <v>2977797.5500000003</v>
      </c>
      <c r="E27" s="25"/>
      <c r="F27" s="38"/>
      <c r="G27" s="38"/>
    </row>
    <row r="28" spans="1:8" ht="15" x14ac:dyDescent="0.25">
      <c r="B28" s="10"/>
      <c r="C28" s="46"/>
      <c r="F28" s="35"/>
      <c r="G28" s="35"/>
    </row>
    <row r="29" spans="1:8" x14ac:dyDescent="0.25">
      <c r="A29" s="16" t="s">
        <v>103</v>
      </c>
      <c r="B29" s="17" t="s">
        <v>124</v>
      </c>
      <c r="C29" s="59"/>
      <c r="F29" s="35"/>
      <c r="G29" s="35"/>
    </row>
    <row r="30" spans="1:8" s="46" customFormat="1" ht="12.75" x14ac:dyDescent="0.2">
      <c r="A30" s="44" t="s">
        <v>117</v>
      </c>
      <c r="B30" s="45">
        <v>764184.96</v>
      </c>
      <c r="C30" s="59"/>
      <c r="E30" s="24"/>
      <c r="F30" s="60"/>
      <c r="G30" s="61"/>
      <c r="H30" s="55"/>
    </row>
    <row r="31" spans="1:8" s="46" customFormat="1" ht="12.75" x14ac:dyDescent="0.2">
      <c r="A31" s="44" t="s">
        <v>125</v>
      </c>
      <c r="B31" s="45">
        <v>260651</v>
      </c>
      <c r="E31" s="24"/>
      <c r="F31" s="27"/>
      <c r="G31" s="61"/>
      <c r="H31" s="55"/>
    </row>
    <row r="32" spans="1:8" s="46" customFormat="1" ht="25.5" x14ac:dyDescent="0.2">
      <c r="A32" s="44" t="s">
        <v>99</v>
      </c>
      <c r="B32" s="45">
        <v>215550.72</v>
      </c>
      <c r="E32" s="24"/>
      <c r="F32" s="27"/>
      <c r="G32" s="61"/>
      <c r="H32" s="55"/>
    </row>
    <row r="33" spans="1:8" s="46" customFormat="1" ht="12.75" x14ac:dyDescent="0.2">
      <c r="A33" s="44" t="s">
        <v>114</v>
      </c>
      <c r="B33" s="45">
        <v>161441.28</v>
      </c>
      <c r="E33" s="24"/>
      <c r="F33" s="27"/>
      <c r="G33" s="61"/>
      <c r="H33" s="55"/>
    </row>
    <row r="34" spans="1:8" s="46" customFormat="1" ht="12.75" x14ac:dyDescent="0.2">
      <c r="A34" s="44" t="s">
        <v>131</v>
      </c>
      <c r="B34" s="45">
        <v>30602.880000000001</v>
      </c>
      <c r="E34" s="24"/>
      <c r="F34" s="27"/>
      <c r="G34" s="61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7"/>
      <c r="G35" s="61"/>
      <c r="H35" s="55"/>
    </row>
    <row r="36" spans="1:8" s="46" customFormat="1" ht="12.75" x14ac:dyDescent="0.2">
      <c r="A36" s="44" t="s">
        <v>133</v>
      </c>
      <c r="B36" s="45">
        <v>236238.7445</v>
      </c>
      <c r="E36" s="24"/>
      <c r="F36" s="27"/>
      <c r="G36" s="61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61"/>
      <c r="H37" s="55"/>
    </row>
    <row r="38" spans="1:8" s="46" customFormat="1" ht="12.75" x14ac:dyDescent="0.2">
      <c r="A38" s="44" t="s">
        <v>134</v>
      </c>
      <c r="B38" s="45">
        <v>365460.47999999998</v>
      </c>
      <c r="E38" s="24"/>
      <c r="F38" s="27"/>
      <c r="G38" s="61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7"/>
      <c r="G39" s="61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7"/>
      <c r="G40" s="61"/>
      <c r="H40" s="55"/>
    </row>
    <row r="41" spans="1:8" s="46" customFormat="1" ht="12.75" x14ac:dyDescent="0.2">
      <c r="A41" s="44" t="s">
        <v>140</v>
      </c>
      <c r="B41" s="45">
        <v>101144.07</v>
      </c>
      <c r="E41" s="24"/>
      <c r="F41" s="27"/>
      <c r="G41" s="61"/>
      <c r="H41" s="55"/>
    </row>
    <row r="42" spans="1:8" s="46" customFormat="1" ht="25.5" x14ac:dyDescent="0.2">
      <c r="A42" s="44" t="s">
        <v>142</v>
      </c>
      <c r="B42" s="45">
        <v>3086.9611999999997</v>
      </c>
      <c r="E42" s="24"/>
      <c r="F42" s="27"/>
      <c r="G42" s="61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7"/>
      <c r="G43" s="59"/>
    </row>
    <row r="44" spans="1:8" s="46" customFormat="1" ht="12.75" x14ac:dyDescent="0.2">
      <c r="A44" s="50" t="s">
        <v>127</v>
      </c>
      <c r="B44" s="47">
        <v>3086.96</v>
      </c>
      <c r="F44" s="58"/>
      <c r="G44" s="59"/>
      <c r="H44" s="55"/>
    </row>
    <row r="45" spans="1:8" s="46" customFormat="1" ht="12.75" x14ac:dyDescent="0.2">
      <c r="A45" s="44" t="s">
        <v>143</v>
      </c>
      <c r="B45" s="45">
        <v>106602.68574</v>
      </c>
      <c r="E45" s="24"/>
      <c r="F45" s="27"/>
      <c r="H45" s="55"/>
    </row>
    <row r="46" spans="1:8" s="46" customFormat="1" ht="12.75" x14ac:dyDescent="0.2">
      <c r="A46" s="50" t="s">
        <v>144</v>
      </c>
      <c r="B46" s="47">
        <v>106602.72</v>
      </c>
      <c r="F46" s="27"/>
      <c r="G46" s="59"/>
      <c r="H46" s="55"/>
    </row>
    <row r="47" spans="1:8" s="46" customFormat="1" ht="12.75" x14ac:dyDescent="0.2">
      <c r="A47" s="44" t="s">
        <v>145</v>
      </c>
      <c r="B47" s="45">
        <v>62136</v>
      </c>
      <c r="E47" s="24"/>
      <c r="F47" s="27"/>
      <c r="G47" s="61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7"/>
      <c r="G48" s="59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G49" s="61"/>
      <c r="H49" s="55"/>
    </row>
    <row r="50" spans="1:8" s="46" customFormat="1" ht="12.75" x14ac:dyDescent="0.2">
      <c r="A50" s="48" t="s">
        <v>148</v>
      </c>
      <c r="B50" s="45">
        <v>143100</v>
      </c>
      <c r="E50" s="24"/>
      <c r="F50" s="58"/>
      <c r="G50" s="61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58"/>
      <c r="G51" s="61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2450199.7814399996</v>
      </c>
      <c r="E52" s="24"/>
      <c r="F52" s="27"/>
      <c r="G52" s="35"/>
      <c r="H52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f>C27-B52</f>
        <v>527597.7685600007</v>
      </c>
      <c r="E54" s="31"/>
      <c r="F54" s="39"/>
      <c r="G54" s="35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H54"/>
  <sheetViews>
    <sheetView zoomScaleNormal="100" workbookViewId="0">
      <pane ySplit="3" topLeftCell="A40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10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1877986.26</v>
      </c>
      <c r="C7" s="51">
        <v>1917288.11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777316.72</v>
      </c>
      <c r="C8" s="51">
        <v>758832.2</v>
      </c>
      <c r="E8" s="24"/>
      <c r="F8" s="27"/>
      <c r="G8" s="27"/>
      <c r="H8" s="55"/>
    </row>
    <row r="9" spans="1:8" s="46" customFormat="1" ht="12.75" x14ac:dyDescent="0.25">
      <c r="A9" s="44" t="s">
        <v>118</v>
      </c>
      <c r="B9" s="51">
        <v>1455088.62</v>
      </c>
      <c r="C9" s="51">
        <v>1441075.53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529717.43000000005</v>
      </c>
      <c r="C10" s="51">
        <v>518934.65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67">
        <v>0</v>
      </c>
      <c r="C11" s="51">
        <v>0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75210.740000000005</v>
      </c>
      <c r="C12" s="51">
        <v>75439.8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90466.32</v>
      </c>
      <c r="C13" s="51">
        <v>89931.39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1034257.65</v>
      </c>
      <c r="C14" s="51">
        <v>1006158.75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12000</v>
      </c>
      <c r="C15" s="51">
        <v>11000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898123.45</v>
      </c>
      <c r="C16" s="51">
        <v>877621.9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27"/>
      <c r="G17" s="27"/>
    </row>
    <row r="18" spans="1:8" s="46" customFormat="1" ht="12.75" x14ac:dyDescent="0.2">
      <c r="A18" s="44" t="s">
        <v>108</v>
      </c>
      <c r="B18" s="67">
        <v>0</v>
      </c>
      <c r="C18" s="68">
        <v>0</v>
      </c>
      <c r="E18" s="24"/>
      <c r="F18" s="27"/>
      <c r="G18" s="27"/>
      <c r="H18" s="55"/>
    </row>
    <row r="19" spans="1:8" s="46" customFormat="1" ht="12.75" x14ac:dyDescent="0.25">
      <c r="A19" s="44" t="s">
        <v>141</v>
      </c>
      <c r="B19" s="51">
        <v>869331.17999999993</v>
      </c>
      <c r="C19" s="51">
        <v>876887.50000000012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7"/>
      <c r="G20" s="27"/>
    </row>
    <row r="21" spans="1:8" s="46" customFormat="1" ht="25.5" x14ac:dyDescent="0.25">
      <c r="A21" s="44" t="s">
        <v>109</v>
      </c>
      <c r="B21" s="45">
        <v>2468592.52</v>
      </c>
      <c r="C21" s="51">
        <v>2390592.37</v>
      </c>
      <c r="E21" s="24"/>
      <c r="F21" s="27"/>
      <c r="G21" s="27"/>
    </row>
    <row r="22" spans="1:8" s="46" customFormat="1" ht="25.5" x14ac:dyDescent="0.25">
      <c r="A22" s="44" t="s">
        <v>110</v>
      </c>
      <c r="B22" s="45">
        <v>8028402.1500000004</v>
      </c>
      <c r="C22" s="51">
        <v>7854336.6399999997</v>
      </c>
      <c r="E22" s="24"/>
      <c r="F22" s="27"/>
      <c r="G22" s="27"/>
    </row>
    <row r="23" spans="1:8" s="46" customFormat="1" ht="12.75" x14ac:dyDescent="0.25">
      <c r="A23" s="44" t="s">
        <v>111</v>
      </c>
      <c r="B23" s="51">
        <v>146054.07</v>
      </c>
      <c r="C23" s="51">
        <v>146179.95000000001</v>
      </c>
      <c r="E23" s="24"/>
      <c r="F23" s="27"/>
      <c r="G23" s="27"/>
    </row>
    <row r="24" spans="1:8" s="46" customFormat="1" ht="12.75" x14ac:dyDescent="0.2">
      <c r="A24" s="44" t="s">
        <v>112</v>
      </c>
      <c r="B24" s="45">
        <v>363128.05</v>
      </c>
      <c r="C24" s="51">
        <v>294318.90999999997</v>
      </c>
      <c r="E24" s="24"/>
      <c r="F24" s="27"/>
      <c r="G24" s="27"/>
      <c r="H24" s="55"/>
    </row>
    <row r="25" spans="1:8" s="46" customFormat="1" ht="12.75" x14ac:dyDescent="0.2">
      <c r="A25" s="44" t="s">
        <v>150</v>
      </c>
      <c r="B25" s="45">
        <v>786557.17999999993</v>
      </c>
      <c r="C25" s="51">
        <v>900230.16</v>
      </c>
      <c r="E25" s="24"/>
      <c r="F25" s="58"/>
      <c r="G25" s="58"/>
      <c r="H25" s="55"/>
    </row>
    <row r="26" spans="1:8" s="46" customFormat="1" ht="12.75" x14ac:dyDescent="0.2">
      <c r="A26" s="44" t="s">
        <v>151</v>
      </c>
      <c r="B26" s="45">
        <v>234360</v>
      </c>
      <c r="C26" s="51">
        <v>234360</v>
      </c>
      <c r="E26" s="24"/>
      <c r="F26" s="58"/>
      <c r="G26" s="58"/>
      <c r="H26" s="55"/>
    </row>
    <row r="27" spans="1:8" x14ac:dyDescent="0.25">
      <c r="A27" s="9" t="s">
        <v>122</v>
      </c>
      <c r="B27" s="19">
        <f>SUM(B7:B26)</f>
        <v>19646592.34</v>
      </c>
      <c r="C27" s="19">
        <f>SUM(C7:C26)</f>
        <v>19393187.859999999</v>
      </c>
      <c r="E27" s="25"/>
      <c r="F27" s="38"/>
      <c r="G27" s="38"/>
    </row>
    <row r="28" spans="1:8" ht="15" x14ac:dyDescent="0.25">
      <c r="B28" s="10"/>
      <c r="C28" s="59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1989794.98</v>
      </c>
      <c r="C30" s="59"/>
      <c r="E30" s="55"/>
      <c r="F30" s="32"/>
      <c r="G30" s="32"/>
      <c r="H30" s="55"/>
    </row>
    <row r="31" spans="1:8" s="46" customFormat="1" ht="12.75" x14ac:dyDescent="0.2">
      <c r="A31" s="44" t="s">
        <v>125</v>
      </c>
      <c r="B31" s="45">
        <v>1096226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529720.56000000006</v>
      </c>
      <c r="E32" s="24"/>
      <c r="F32" s="27"/>
      <c r="G32" s="55"/>
      <c r="H32" s="55"/>
    </row>
    <row r="33" spans="1:8" s="46" customFormat="1" ht="12.75" x14ac:dyDescent="0.2">
      <c r="A33" s="44" t="s">
        <v>114</v>
      </c>
      <c r="B33" s="67">
        <v>0</v>
      </c>
      <c r="E33" s="24"/>
      <c r="F33" s="27"/>
      <c r="G33" s="55"/>
      <c r="H33" s="55"/>
    </row>
    <row r="34" spans="1:8" s="46" customFormat="1" ht="12.75" x14ac:dyDescent="0.2">
      <c r="A34" s="44" t="s">
        <v>131</v>
      </c>
      <c r="B34" s="45">
        <v>75207.240000000005</v>
      </c>
      <c r="E34" s="24"/>
      <c r="F34" s="27"/>
      <c r="G34" s="55"/>
      <c r="H34" s="55"/>
    </row>
    <row r="35" spans="1:8" s="46" customFormat="1" ht="12.75" x14ac:dyDescent="0.2">
      <c r="A35" s="44" t="s">
        <v>132</v>
      </c>
      <c r="B35" s="45">
        <v>106050.24000000001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889504.84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898127.04</v>
      </c>
      <c r="E38" s="24"/>
      <c r="F38" s="2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7"/>
      <c r="G40" s="55"/>
      <c r="H40" s="55"/>
    </row>
    <row r="41" spans="1:8" s="46" customFormat="1" ht="12.75" x14ac:dyDescent="0.2">
      <c r="A41" s="44" t="s">
        <v>140</v>
      </c>
      <c r="B41" s="45">
        <v>868571.11</v>
      </c>
      <c r="E41" s="24"/>
      <c r="F41" s="27"/>
      <c r="G41" s="55"/>
      <c r="H41" s="55"/>
    </row>
    <row r="42" spans="1:8" s="46" customFormat="1" ht="25.5" x14ac:dyDescent="0.2">
      <c r="A42" s="44" t="s">
        <v>142</v>
      </c>
      <c r="B42" s="45">
        <v>2583000.4526000004</v>
      </c>
      <c r="E42" s="24"/>
      <c r="F42" s="27"/>
      <c r="G42" s="55"/>
      <c r="H42" s="55"/>
    </row>
    <row r="43" spans="1:8" s="46" customFormat="1" ht="12.75" x14ac:dyDescent="0.2">
      <c r="A43" s="50" t="s">
        <v>115</v>
      </c>
      <c r="B43" s="47">
        <v>163150.27999999997</v>
      </c>
      <c r="E43" s="24"/>
      <c r="F43" s="27"/>
      <c r="G43" s="55"/>
      <c r="H43" s="55"/>
    </row>
    <row r="44" spans="1:8" s="46" customFormat="1" ht="12.75" x14ac:dyDescent="0.25">
      <c r="A44" s="50" t="s">
        <v>127</v>
      </c>
      <c r="B44" s="47">
        <v>264151.27999999997</v>
      </c>
      <c r="E44" s="24"/>
      <c r="F44" s="58"/>
    </row>
    <row r="45" spans="1:8" s="46" customFormat="1" ht="12.75" x14ac:dyDescent="0.2">
      <c r="A45" s="44" t="s">
        <v>143</v>
      </c>
      <c r="B45" s="45">
        <v>7827888.8159999996</v>
      </c>
      <c r="F45" s="27"/>
      <c r="H45" s="55"/>
    </row>
    <row r="46" spans="1:8" s="46" customFormat="1" ht="12.75" x14ac:dyDescent="0.2">
      <c r="A46" s="50" t="s">
        <v>144</v>
      </c>
      <c r="B46" s="47">
        <v>350015.16000000009</v>
      </c>
      <c r="E46" s="24"/>
      <c r="F46" s="27"/>
      <c r="H46" s="55"/>
    </row>
    <row r="47" spans="1:8" s="46" customFormat="1" ht="12.75" x14ac:dyDescent="0.2">
      <c r="A47" s="44" t="s">
        <v>145</v>
      </c>
      <c r="B47" s="45">
        <v>331162.3125</v>
      </c>
      <c r="E47" s="24"/>
      <c r="F47" s="27"/>
      <c r="G47" s="55"/>
      <c r="H47" s="55"/>
    </row>
    <row r="48" spans="1:8" s="46" customFormat="1" ht="12.75" x14ac:dyDescent="0.2">
      <c r="A48" s="48" t="s">
        <v>146</v>
      </c>
      <c r="B48" s="49">
        <v>23000</v>
      </c>
      <c r="E48" s="24"/>
      <c r="F48" s="27"/>
      <c r="G48" s="55"/>
      <c r="H48" s="55"/>
    </row>
    <row r="49" spans="1:8" s="46" customFormat="1" ht="12.75" x14ac:dyDescent="0.2">
      <c r="A49" s="44" t="s">
        <v>147</v>
      </c>
      <c r="B49" s="45">
        <v>7451.7125999999998</v>
      </c>
      <c r="E49" s="24"/>
      <c r="F49" s="27"/>
      <c r="G49" s="55"/>
      <c r="H49" s="55"/>
    </row>
    <row r="50" spans="1:8" s="46" customFormat="1" ht="12.75" x14ac:dyDescent="0.2">
      <c r="A50" s="48" t="s">
        <v>148</v>
      </c>
      <c r="B50" s="45">
        <v>234360</v>
      </c>
      <c r="E50" s="24"/>
      <c r="F50" s="27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7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17460065.3037</v>
      </c>
      <c r="E52" s="23"/>
      <c r="F52" s="28"/>
      <c r="G52"/>
      <c r="H52"/>
    </row>
    <row r="53" spans="1:8" ht="4.5" customHeight="1" x14ac:dyDescent="0.25">
      <c r="B53" s="2"/>
      <c r="E53" s="31"/>
      <c r="F53" s="39"/>
      <c r="G53"/>
      <c r="H53"/>
    </row>
    <row r="54" spans="1:8" x14ac:dyDescent="0.25">
      <c r="A54" s="9" t="s">
        <v>116</v>
      </c>
      <c r="B54" s="18">
        <f>C27-B52</f>
        <v>1933122.5562999994</v>
      </c>
      <c r="E54" s="31"/>
      <c r="F54" s="39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H54"/>
  <sheetViews>
    <sheetView zoomScaleNormal="100" workbookViewId="0">
      <pane ySplit="3" topLeftCell="A37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11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489250.24</v>
      </c>
      <c r="C7" s="51">
        <v>494130.19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142292.43</v>
      </c>
      <c r="C8" s="51">
        <v>139773.09</v>
      </c>
      <c r="E8" s="24"/>
      <c r="F8" s="27"/>
      <c r="G8" s="27"/>
      <c r="H8" s="55"/>
    </row>
    <row r="9" spans="1:8" s="46" customFormat="1" ht="12.75" x14ac:dyDescent="0.25">
      <c r="A9" s="44" t="s">
        <v>118</v>
      </c>
      <c r="B9" s="51">
        <v>379077.8</v>
      </c>
      <c r="C9" s="51">
        <v>375191.53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138001.22</v>
      </c>
      <c r="C10" s="51">
        <v>135743.45000000001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103358.62</v>
      </c>
      <c r="C11" s="51">
        <v>102150.41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19594.07</v>
      </c>
      <c r="C12" s="51">
        <v>19486.57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267784.59000000003</v>
      </c>
      <c r="C14" s="51">
        <v>261947.37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1200</v>
      </c>
      <c r="C15" s="51">
        <v>1100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233978.45</v>
      </c>
      <c r="C16" s="51">
        <v>228542.32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27"/>
      <c r="G17" s="27"/>
    </row>
    <row r="18" spans="1:8" s="46" customFormat="1" ht="12.75" x14ac:dyDescent="0.2">
      <c r="A18" s="44" t="s">
        <v>108</v>
      </c>
      <c r="B18" s="51">
        <v>0</v>
      </c>
      <c r="C18" s="51">
        <v>0</v>
      </c>
      <c r="E18" s="24"/>
      <c r="F18" s="27"/>
      <c r="G18" s="27"/>
      <c r="H18" s="55"/>
    </row>
    <row r="19" spans="1:8" s="46" customFormat="1" ht="12.75" x14ac:dyDescent="0.25">
      <c r="A19" s="44" t="s">
        <v>141</v>
      </c>
      <c r="B19" s="51">
        <v>83396.24000000002</v>
      </c>
      <c r="C19" s="51">
        <v>82733.849999999991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7"/>
      <c r="G20" s="27"/>
    </row>
    <row r="21" spans="1:8" s="46" customFormat="1" ht="25.5" x14ac:dyDescent="0.25">
      <c r="A21" s="44" t="s">
        <v>109</v>
      </c>
      <c r="B21" s="45">
        <v>631555.55000000005</v>
      </c>
      <c r="C21" s="51">
        <v>618990.75</v>
      </c>
      <c r="E21" s="24"/>
      <c r="F21" s="27"/>
      <c r="G21" s="27"/>
    </row>
    <row r="22" spans="1:8" s="46" customFormat="1" ht="25.5" x14ac:dyDescent="0.25">
      <c r="A22" s="44" t="s">
        <v>110</v>
      </c>
      <c r="B22" s="45">
        <v>0</v>
      </c>
      <c r="C22" s="51">
        <v>75384.430000000008</v>
      </c>
      <c r="E22" s="24"/>
      <c r="F22" s="27"/>
      <c r="G22" s="27"/>
    </row>
    <row r="23" spans="1:8" s="46" customFormat="1" ht="12.75" x14ac:dyDescent="0.25">
      <c r="A23" s="44" t="s">
        <v>111</v>
      </c>
      <c r="B23" s="51">
        <v>34642.379999999997</v>
      </c>
      <c r="C23" s="51">
        <v>34472.120000000003</v>
      </c>
      <c r="E23" s="24"/>
      <c r="F23" s="27"/>
      <c r="G23" s="27"/>
    </row>
    <row r="24" spans="1:8" s="46" customFormat="1" ht="12.75" x14ac:dyDescent="0.2">
      <c r="A24" s="44" t="s">
        <v>112</v>
      </c>
      <c r="B24" s="51">
        <v>35898.57</v>
      </c>
      <c r="C24" s="51">
        <v>48426.31</v>
      </c>
      <c r="E24" s="24"/>
      <c r="F24" s="27"/>
      <c r="G24" s="27"/>
      <c r="H24" s="55"/>
    </row>
    <row r="25" spans="1:8" s="46" customFormat="1" ht="12.75" x14ac:dyDescent="0.2">
      <c r="A25" s="44" t="s">
        <v>150</v>
      </c>
      <c r="B25" s="45">
        <v>6816.63</v>
      </c>
      <c r="C25" s="51">
        <v>6735.62</v>
      </c>
      <c r="E25" s="24"/>
      <c r="F25" s="58"/>
      <c r="G25" s="58"/>
      <c r="H25" s="55"/>
    </row>
    <row r="26" spans="1:8" s="46" customFormat="1" ht="12.75" x14ac:dyDescent="0.2">
      <c r="A26" s="44" t="s">
        <v>151</v>
      </c>
      <c r="B26" s="45">
        <v>56400</v>
      </c>
      <c r="C26" s="51">
        <v>56400</v>
      </c>
      <c r="E26" s="24"/>
      <c r="F26" s="58"/>
      <c r="G26" s="58"/>
      <c r="H26" s="55"/>
    </row>
    <row r="27" spans="1:8" x14ac:dyDescent="0.25">
      <c r="A27" s="9" t="s">
        <v>122</v>
      </c>
      <c r="B27" s="19">
        <f>SUM(B7:B26)</f>
        <v>2623246.7899999996</v>
      </c>
      <c r="C27" s="19">
        <f>SUM(C7:C26)</f>
        <v>2681208.0100000007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489297.54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121689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138014.28</v>
      </c>
      <c r="E32" s="24"/>
      <c r="F32" s="27"/>
      <c r="G32" s="55"/>
      <c r="H32" s="55"/>
    </row>
    <row r="33" spans="1:8" s="46" customFormat="1" ht="12.75" x14ac:dyDescent="0.2">
      <c r="A33" s="44" t="s">
        <v>114</v>
      </c>
      <c r="B33" s="45">
        <v>103368.72</v>
      </c>
      <c r="E33" s="24"/>
      <c r="F33" s="27"/>
      <c r="G33" s="55"/>
      <c r="H33" s="55"/>
    </row>
    <row r="34" spans="1:8" s="46" customFormat="1" ht="12.75" x14ac:dyDescent="0.2">
      <c r="A34" s="44" t="s">
        <v>131</v>
      </c>
      <c r="B34" s="45">
        <v>19594.62</v>
      </c>
      <c r="E34" s="24"/>
      <c r="F34" s="2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230367.69200000001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233999.52</v>
      </c>
      <c r="E38" s="24"/>
      <c r="F38" s="2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7"/>
      <c r="G40" s="55"/>
      <c r="H40" s="55"/>
    </row>
    <row r="41" spans="1:8" s="46" customFormat="1" ht="12.75" x14ac:dyDescent="0.2">
      <c r="A41" s="44" t="s">
        <v>140</v>
      </c>
      <c r="B41" s="45">
        <v>83140.47</v>
      </c>
      <c r="E41" s="24"/>
      <c r="F41" s="27"/>
      <c r="G41" s="55"/>
      <c r="H41" s="55"/>
    </row>
    <row r="42" spans="1:8" s="46" customFormat="1" ht="25.5" x14ac:dyDescent="0.2">
      <c r="A42" s="44" t="s">
        <v>142</v>
      </c>
      <c r="B42" s="45">
        <v>652830.23999999987</v>
      </c>
      <c r="E42" s="24"/>
      <c r="F42" s="27"/>
      <c r="G42" s="55"/>
      <c r="H42" s="55"/>
    </row>
    <row r="43" spans="1:8" s="46" customFormat="1" ht="12.75" x14ac:dyDescent="0.25">
      <c r="A43" s="50" t="s">
        <v>115</v>
      </c>
      <c r="B43" s="47">
        <v>34509.949999999997</v>
      </c>
      <c r="E43" s="24"/>
      <c r="F43" s="58"/>
    </row>
    <row r="44" spans="1:8" s="46" customFormat="1" ht="12.75" x14ac:dyDescent="0.2">
      <c r="A44" s="50" t="s">
        <v>127</v>
      </c>
      <c r="B44" s="47">
        <v>50919.719999999994</v>
      </c>
      <c r="F44" s="27"/>
      <c r="H44" s="55"/>
    </row>
    <row r="45" spans="1:8" s="46" customFormat="1" ht="12.75" x14ac:dyDescent="0.2">
      <c r="A45" s="44" t="s">
        <v>143</v>
      </c>
      <c r="B45" s="45">
        <v>36033.870276000001</v>
      </c>
      <c r="E45" s="24"/>
      <c r="F45" s="27"/>
      <c r="H45" s="55"/>
    </row>
    <row r="46" spans="1:8" s="46" customFormat="1" ht="12.75" x14ac:dyDescent="0.2">
      <c r="A46" s="50" t="s">
        <v>144</v>
      </c>
      <c r="B46" s="47">
        <v>36033.910000000003</v>
      </c>
      <c r="F46" s="27"/>
      <c r="H46" s="55"/>
    </row>
    <row r="47" spans="1:8" s="46" customFormat="1" ht="12.75" x14ac:dyDescent="0.2">
      <c r="A47" s="44" t="s">
        <v>145</v>
      </c>
      <c r="B47" s="45">
        <v>117492</v>
      </c>
      <c r="E47" s="24"/>
      <c r="F47" s="27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7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45">
        <v>56400</v>
      </c>
      <c r="F50" s="58"/>
      <c r="H50" s="55"/>
    </row>
    <row r="51" spans="1:8" s="46" customFormat="1" ht="25.5" x14ac:dyDescent="0.2">
      <c r="A51" s="44" t="s">
        <v>149</v>
      </c>
      <c r="B51" s="67">
        <v>0</v>
      </c>
      <c r="F51" s="58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2282227.9522759998</v>
      </c>
      <c r="E52" s="24"/>
      <c r="F52" s="27"/>
      <c r="G52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398980.05772400089</v>
      </c>
      <c r="E54" s="33"/>
      <c r="F54" s="40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H54"/>
  <sheetViews>
    <sheetView zoomScaleNormal="100" workbookViewId="0">
      <pane ySplit="3" topLeftCell="A37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12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715923.18</v>
      </c>
      <c r="C7" s="51">
        <v>670202.55000000005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176393.75</v>
      </c>
      <c r="C8" s="51">
        <v>163707.87</v>
      </c>
      <c r="E8" s="24"/>
      <c r="F8" s="27"/>
      <c r="G8" s="27"/>
      <c r="H8" s="55"/>
    </row>
    <row r="9" spans="1:8" s="46" customFormat="1" ht="12.75" x14ac:dyDescent="0.25">
      <c r="A9" s="44" t="s">
        <v>118</v>
      </c>
      <c r="B9" s="51">
        <v>554706.68000000005</v>
      </c>
      <c r="C9" s="51">
        <v>516134.41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201938.64</v>
      </c>
      <c r="C10" s="51">
        <v>187344.43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151245.28</v>
      </c>
      <c r="C11" s="51">
        <v>140582.26999999999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28671.86</v>
      </c>
      <c r="C12" s="51">
        <v>26906.58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470586.76</v>
      </c>
      <c r="C14" s="51">
        <v>436231.99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6000</v>
      </c>
      <c r="C15" s="51">
        <v>5500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342381.92</v>
      </c>
      <c r="C16" s="51">
        <v>317123.06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27"/>
      <c r="G17" s="27"/>
    </row>
    <row r="18" spans="1:8" s="46" customFormat="1" ht="12.75" x14ac:dyDescent="0.2">
      <c r="A18" s="44" t="s">
        <v>108</v>
      </c>
      <c r="B18" s="67">
        <v>0</v>
      </c>
      <c r="C18" s="51">
        <v>0</v>
      </c>
      <c r="E18" s="24"/>
      <c r="F18" s="27"/>
      <c r="G18" s="27"/>
      <c r="H18" s="55"/>
    </row>
    <row r="19" spans="1:8" s="46" customFormat="1" ht="12.75" x14ac:dyDescent="0.25">
      <c r="A19" s="44" t="s">
        <v>141</v>
      </c>
      <c r="B19" s="51">
        <v>102905.31000000001</v>
      </c>
      <c r="C19" s="51">
        <v>97142.29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7"/>
      <c r="G20" s="27"/>
    </row>
    <row r="21" spans="1:8" s="46" customFormat="1" ht="25.5" x14ac:dyDescent="0.25">
      <c r="A21" s="44" t="s">
        <v>109</v>
      </c>
      <c r="B21" s="45">
        <v>911874.14999999991</v>
      </c>
      <c r="C21" s="51">
        <v>847739.15</v>
      </c>
      <c r="E21" s="24"/>
      <c r="F21" s="27"/>
      <c r="G21" s="27"/>
    </row>
    <row r="22" spans="1:8" s="46" customFormat="1" ht="25.5" x14ac:dyDescent="0.25">
      <c r="A22" s="44" t="s">
        <v>110</v>
      </c>
      <c r="B22" s="45">
        <v>0</v>
      </c>
      <c r="C22" s="51">
        <v>55452.789999999994</v>
      </c>
      <c r="E22" s="24"/>
      <c r="F22" s="27"/>
      <c r="G22" s="27"/>
    </row>
    <row r="23" spans="1:8" s="46" customFormat="1" ht="12.75" x14ac:dyDescent="0.25">
      <c r="A23" s="44" t="s">
        <v>111</v>
      </c>
      <c r="B23" s="51">
        <v>50693.04</v>
      </c>
      <c r="C23" s="51">
        <v>47465.04</v>
      </c>
      <c r="E23" s="24"/>
      <c r="F23" s="27"/>
      <c r="G23" s="27"/>
    </row>
    <row r="24" spans="1:8" s="46" customFormat="1" ht="12.75" x14ac:dyDescent="0.2">
      <c r="A24" s="44" t="s">
        <v>112</v>
      </c>
      <c r="B24" s="51">
        <v>37062.28</v>
      </c>
      <c r="C24" s="51">
        <v>27431.46</v>
      </c>
      <c r="E24" s="24"/>
      <c r="F24" s="27"/>
      <c r="G24" s="2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8"/>
      <c r="G25" s="58"/>
      <c r="H25" s="55"/>
    </row>
    <row r="26" spans="1:8" s="46" customFormat="1" ht="12.75" x14ac:dyDescent="0.2">
      <c r="A26" s="44" t="s">
        <v>151</v>
      </c>
      <c r="B26" s="45">
        <v>71400</v>
      </c>
      <c r="C26" s="51">
        <v>71400</v>
      </c>
      <c r="E26" s="24"/>
      <c r="F26" s="58"/>
      <c r="G26" s="58"/>
      <c r="H26" s="55"/>
    </row>
    <row r="27" spans="1:8" x14ac:dyDescent="0.25">
      <c r="A27" s="9" t="s">
        <v>122</v>
      </c>
      <c r="B27" s="19">
        <f>SUM(B7:B26)</f>
        <v>3821782.85</v>
      </c>
      <c r="C27" s="19">
        <f>SUM(C7:C26)</f>
        <v>3610363.89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715906.5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130906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201933</v>
      </c>
      <c r="E32" s="24"/>
      <c r="F32" s="27"/>
      <c r="G32" s="55"/>
      <c r="H32" s="55"/>
    </row>
    <row r="33" spans="1:8" s="46" customFormat="1" ht="12.75" x14ac:dyDescent="0.2">
      <c r="A33" s="44" t="s">
        <v>114</v>
      </c>
      <c r="B33" s="45">
        <v>151242</v>
      </c>
      <c r="E33" s="24"/>
      <c r="F33" s="27"/>
      <c r="G33" s="55"/>
      <c r="H33" s="55"/>
    </row>
    <row r="34" spans="1:8" s="46" customFormat="1" ht="12.75" x14ac:dyDescent="0.2">
      <c r="A34" s="44" t="s">
        <v>131</v>
      </c>
      <c r="B34" s="45">
        <v>28669.5</v>
      </c>
      <c r="E34" s="24"/>
      <c r="F34" s="2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408859.196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342372</v>
      </c>
      <c r="E38" s="24"/>
      <c r="F38" s="2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7"/>
      <c r="G40" s="55"/>
      <c r="H40" s="55"/>
    </row>
    <row r="41" spans="1:8" s="46" customFormat="1" ht="12.75" x14ac:dyDescent="0.2">
      <c r="A41" s="44" t="s">
        <v>140</v>
      </c>
      <c r="B41" s="45">
        <v>102138.75</v>
      </c>
      <c r="E41" s="24"/>
      <c r="F41" s="27"/>
      <c r="G41" s="55"/>
      <c r="H41" s="55"/>
    </row>
    <row r="42" spans="1:8" s="46" customFormat="1" ht="25.5" x14ac:dyDescent="0.2">
      <c r="A42" s="44" t="s">
        <v>142</v>
      </c>
      <c r="B42" s="45">
        <v>1004565.6799999999</v>
      </c>
      <c r="E42" s="24"/>
      <c r="F42" s="27"/>
      <c r="G42" s="55"/>
      <c r="H42" s="55"/>
    </row>
    <row r="43" spans="1:8" s="46" customFormat="1" ht="12.75" x14ac:dyDescent="0.25">
      <c r="A43" s="50" t="s">
        <v>115</v>
      </c>
      <c r="B43" s="47">
        <v>32819.630000000005</v>
      </c>
      <c r="E43" s="24"/>
      <c r="F43" s="27"/>
    </row>
    <row r="44" spans="1:8" s="46" customFormat="1" ht="12.75" x14ac:dyDescent="0.2">
      <c r="A44" s="50" t="s">
        <v>127</v>
      </c>
      <c r="B44" s="47">
        <v>61736.75999999998</v>
      </c>
      <c r="F44" s="58"/>
      <c r="H44" s="55"/>
    </row>
    <row r="45" spans="1:8" s="46" customFormat="1" ht="12.75" x14ac:dyDescent="0.2">
      <c r="A45" s="44" t="s">
        <v>143</v>
      </c>
      <c r="B45" s="45">
        <v>15390.459108000001</v>
      </c>
      <c r="E45" s="24"/>
      <c r="F45" s="27"/>
      <c r="H45" s="55"/>
    </row>
    <row r="46" spans="1:8" s="46" customFormat="1" ht="12.75" x14ac:dyDescent="0.2">
      <c r="A46" s="50" t="s">
        <v>144</v>
      </c>
      <c r="B46" s="47">
        <v>15390.48</v>
      </c>
      <c r="F46" s="27"/>
      <c r="H46" s="55"/>
    </row>
    <row r="47" spans="1:8" s="46" customFormat="1" ht="12.75" x14ac:dyDescent="0.2">
      <c r="A47" s="44" t="s">
        <v>145</v>
      </c>
      <c r="B47" s="45">
        <v>115242</v>
      </c>
      <c r="E47" s="24"/>
      <c r="F47" s="27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7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59"/>
      <c r="G49" s="24"/>
      <c r="H49" s="55"/>
    </row>
    <row r="50" spans="1:8" s="46" customFormat="1" ht="12.75" x14ac:dyDescent="0.2">
      <c r="A50" s="48" t="s">
        <v>148</v>
      </c>
      <c r="B50" s="45">
        <v>71400</v>
      </c>
      <c r="F50" s="58"/>
      <c r="H50" s="55"/>
    </row>
    <row r="51" spans="1:8" s="46" customFormat="1" ht="25.5" x14ac:dyDescent="0.2">
      <c r="A51" s="44" t="s">
        <v>149</v>
      </c>
      <c r="B51" s="67">
        <v>0</v>
      </c>
      <c r="F51" s="58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3288625.0851080003</v>
      </c>
      <c r="E52" s="24"/>
      <c r="F52" s="27"/>
      <c r="G52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321738.80489199981</v>
      </c>
      <c r="E54" s="31"/>
      <c r="F54" s="39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H54"/>
  <sheetViews>
    <sheetView zoomScaleNormal="100" workbookViewId="0">
      <pane ySplit="3" topLeftCell="A37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13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784720.41</v>
      </c>
      <c r="C7" s="51">
        <v>708664.23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-66970.33</v>
      </c>
      <c r="C8" s="51">
        <v>39519.18</v>
      </c>
      <c r="E8" s="24"/>
      <c r="F8" s="27"/>
      <c r="G8" s="27"/>
      <c r="H8" s="55"/>
    </row>
    <row r="9" spans="1:8" s="46" customFormat="1" ht="12.75" x14ac:dyDescent="0.25">
      <c r="A9" s="44" t="s">
        <v>118</v>
      </c>
      <c r="B9" s="51">
        <v>608011.71</v>
      </c>
      <c r="C9" s="51">
        <v>544762.79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221344.05</v>
      </c>
      <c r="C10" s="51">
        <v>197694.96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165780.89000000001</v>
      </c>
      <c r="C11" s="51">
        <v>148431.66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31425.9</v>
      </c>
      <c r="C12" s="51">
        <v>28395.01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392776.39</v>
      </c>
      <c r="C14" s="51">
        <v>350678.94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3600</v>
      </c>
      <c r="C15" s="51">
        <v>3300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375282.68</v>
      </c>
      <c r="C16" s="51">
        <v>334722.02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27"/>
      <c r="G17" s="27"/>
    </row>
    <row r="18" spans="1:8" s="46" customFormat="1" ht="12.75" x14ac:dyDescent="0.2">
      <c r="A18" s="44" t="s">
        <v>108</v>
      </c>
      <c r="B18" s="67">
        <v>0</v>
      </c>
      <c r="C18" s="68">
        <v>0</v>
      </c>
      <c r="E18" s="24"/>
      <c r="F18" s="27"/>
      <c r="G18" s="27"/>
      <c r="H18" s="55"/>
    </row>
    <row r="19" spans="1:8" s="46" customFormat="1" ht="12.75" x14ac:dyDescent="0.25">
      <c r="A19" s="44" t="s">
        <v>141</v>
      </c>
      <c r="B19" s="51">
        <v>75345.56</v>
      </c>
      <c r="C19" s="51">
        <v>62926.92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7"/>
      <c r="G20" s="27"/>
    </row>
    <row r="21" spans="1:8" s="46" customFormat="1" ht="25.5" x14ac:dyDescent="0.25">
      <c r="A21" s="44" t="s">
        <v>109</v>
      </c>
      <c r="B21" s="45">
        <v>1623450.2500000002</v>
      </c>
      <c r="C21" s="51">
        <v>1418197.1800000004</v>
      </c>
      <c r="E21" s="24"/>
      <c r="F21" s="27"/>
      <c r="G21" s="27"/>
    </row>
    <row r="22" spans="1:8" s="46" customFormat="1" ht="25.5" x14ac:dyDescent="0.25">
      <c r="A22" s="44" t="s">
        <v>110</v>
      </c>
      <c r="B22" s="45">
        <v>3715724.23</v>
      </c>
      <c r="C22" s="51">
        <v>3300182.7500000005</v>
      </c>
      <c r="E22" s="24"/>
      <c r="F22" s="27"/>
      <c r="G22" s="27"/>
    </row>
    <row r="23" spans="1:8" s="46" customFormat="1" ht="12.75" x14ac:dyDescent="0.25">
      <c r="A23" s="44" t="s">
        <v>111</v>
      </c>
      <c r="B23" s="51">
        <v>55564.81</v>
      </c>
      <c r="C23" s="51">
        <v>50145.32</v>
      </c>
      <c r="E23" s="24"/>
      <c r="F23" s="27"/>
      <c r="G23" s="27"/>
    </row>
    <row r="24" spans="1:8" s="46" customFormat="1" ht="12.75" x14ac:dyDescent="0.2">
      <c r="A24" s="44" t="s">
        <v>112</v>
      </c>
      <c r="B24" s="67">
        <v>0</v>
      </c>
      <c r="C24" s="51">
        <v>0</v>
      </c>
      <c r="E24" s="24"/>
      <c r="F24" s="27"/>
      <c r="G24" s="27"/>
      <c r="H24" s="55"/>
    </row>
    <row r="25" spans="1:8" s="46" customFormat="1" ht="12.75" x14ac:dyDescent="0.2">
      <c r="A25" s="44" t="s">
        <v>150</v>
      </c>
      <c r="B25" s="45">
        <v>426378.23999999999</v>
      </c>
      <c r="C25" s="51">
        <v>426378.23999999999</v>
      </c>
      <c r="E25" s="24"/>
      <c r="F25" s="58"/>
      <c r="G25" s="58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8"/>
      <c r="G26" s="58"/>
      <c r="H26" s="55"/>
    </row>
    <row r="27" spans="1:8" x14ac:dyDescent="0.25">
      <c r="A27" s="9" t="s">
        <v>122</v>
      </c>
      <c r="B27" s="19">
        <f>SUM(B7:B26)</f>
        <v>8412434.7899999991</v>
      </c>
      <c r="C27" s="19">
        <f>SUM(C7:C26)</f>
        <v>7613999.2000000011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785274.48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979582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221499.36</v>
      </c>
      <c r="E32" s="24"/>
      <c r="F32" s="27"/>
      <c r="G32" s="55"/>
      <c r="H32" s="55"/>
    </row>
    <row r="33" spans="1:8" s="46" customFormat="1" ht="12.75" x14ac:dyDescent="0.2">
      <c r="A33" s="44" t="s">
        <v>114</v>
      </c>
      <c r="B33" s="45">
        <v>165896.64000000001</v>
      </c>
      <c r="E33" s="24"/>
      <c r="F33" s="27"/>
      <c r="G33" s="55"/>
      <c r="H33" s="55"/>
    </row>
    <row r="34" spans="1:8" s="46" customFormat="1" ht="12.75" x14ac:dyDescent="0.2">
      <c r="A34" s="44" t="s">
        <v>131</v>
      </c>
      <c r="B34" s="45">
        <v>31447.439999999999</v>
      </c>
      <c r="E34" s="24"/>
      <c r="F34" s="2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338332.3076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375546.24</v>
      </c>
      <c r="E38" s="24"/>
      <c r="F38" s="2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7"/>
      <c r="G40" s="55"/>
      <c r="H40" s="55"/>
    </row>
    <row r="41" spans="1:8" s="46" customFormat="1" ht="12.75" x14ac:dyDescent="0.2">
      <c r="A41" s="44" t="s">
        <v>140</v>
      </c>
      <c r="B41" s="45">
        <v>80283.16</v>
      </c>
      <c r="E41" s="24"/>
      <c r="F41" s="27"/>
      <c r="G41" s="55"/>
      <c r="H41" s="55"/>
    </row>
    <row r="42" spans="1:8" s="46" customFormat="1" ht="25.5" x14ac:dyDescent="0.2">
      <c r="A42" s="44" t="s">
        <v>142</v>
      </c>
      <c r="B42" s="45">
        <v>1150020.48</v>
      </c>
      <c r="E42" s="24"/>
      <c r="F42" s="27"/>
      <c r="G42" s="55"/>
      <c r="H42" s="55"/>
    </row>
    <row r="43" spans="1:8" s="46" customFormat="1" ht="12.75" x14ac:dyDescent="0.25">
      <c r="A43" s="50" t="s">
        <v>115</v>
      </c>
      <c r="B43" s="47">
        <v>-48107.029999999977</v>
      </c>
      <c r="E43" s="24"/>
      <c r="F43" s="27"/>
    </row>
    <row r="44" spans="1:8" s="46" customFormat="1" ht="12.75" x14ac:dyDescent="0.2">
      <c r="A44" s="50" t="s">
        <v>127</v>
      </c>
      <c r="B44" s="47">
        <v>24887.57</v>
      </c>
      <c r="F44" s="58"/>
      <c r="H44" s="55"/>
    </row>
    <row r="45" spans="1:8" s="46" customFormat="1" ht="12.75" x14ac:dyDescent="0.2">
      <c r="A45" s="44" t="s">
        <v>143</v>
      </c>
      <c r="B45" s="45">
        <v>3570475.1578199998</v>
      </c>
      <c r="E45" s="24"/>
      <c r="F45" s="27"/>
      <c r="H45" s="55"/>
    </row>
    <row r="46" spans="1:8" s="46" customFormat="1" ht="12.75" x14ac:dyDescent="0.2">
      <c r="A46" s="50" t="s">
        <v>144</v>
      </c>
      <c r="B46" s="47">
        <v>-43430.109999999964</v>
      </c>
      <c r="F46" s="27"/>
      <c r="H46" s="55"/>
    </row>
    <row r="47" spans="1:8" s="46" customFormat="1" ht="12.75" x14ac:dyDescent="0.2">
      <c r="A47" s="44" t="s">
        <v>145</v>
      </c>
      <c r="B47" s="45">
        <v>68208</v>
      </c>
      <c r="E47" s="24"/>
      <c r="F47" s="27"/>
      <c r="G47" s="55"/>
      <c r="H47" s="55"/>
    </row>
    <row r="48" spans="1:8" s="46" customFormat="1" ht="12.75" x14ac:dyDescent="0.2">
      <c r="A48" s="48" t="s">
        <v>146</v>
      </c>
      <c r="B48" s="49">
        <v>79672.39</v>
      </c>
      <c r="E48" s="24"/>
      <c r="F48" s="27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59"/>
      <c r="G49" s="24"/>
      <c r="H49" s="55"/>
    </row>
    <row r="50" spans="1:8" s="46" customFormat="1" ht="12.75" x14ac:dyDescent="0.2">
      <c r="A50" s="48" t="s">
        <v>148</v>
      </c>
      <c r="B50" s="67">
        <v>0</v>
      </c>
      <c r="F50" s="58"/>
      <c r="H50" s="55"/>
    </row>
    <row r="51" spans="1:8" s="46" customFormat="1" ht="25.5" x14ac:dyDescent="0.2">
      <c r="A51" s="44" t="s">
        <v>149</v>
      </c>
      <c r="B51" s="67">
        <v>0</v>
      </c>
      <c r="F51" s="58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7846237.6554199988</v>
      </c>
      <c r="E52" s="24"/>
      <c r="F52" s="27"/>
      <c r="G52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-232238.45541999768</v>
      </c>
      <c r="E54" s="31"/>
      <c r="F54" s="39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pageSetUpPr fitToPage="1"/>
  </sheetPr>
  <dimension ref="A1:H54"/>
  <sheetViews>
    <sheetView zoomScaleNormal="100" workbookViewId="0">
      <pane ySplit="3" topLeftCell="A38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14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2502797.63</v>
      </c>
      <c r="C7" s="51">
        <v>2406747.0099999998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491467.06</v>
      </c>
      <c r="C8" s="51">
        <v>473408.66000000003</v>
      </c>
      <c r="E8" s="24"/>
      <c r="F8" s="27"/>
      <c r="G8" s="27"/>
      <c r="H8" s="55"/>
    </row>
    <row r="9" spans="1:8" s="46" customFormat="1" ht="12.75" x14ac:dyDescent="0.25">
      <c r="A9" s="44" t="s">
        <v>118</v>
      </c>
      <c r="B9" s="51">
        <v>1939200.38</v>
      </c>
      <c r="C9" s="51">
        <v>1845145.69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705956.73</v>
      </c>
      <c r="C10" s="51">
        <v>669511.51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528739.82999999996</v>
      </c>
      <c r="C11" s="51">
        <v>502869.88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92109.93</v>
      </c>
      <c r="C12" s="51">
        <v>87880.62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1199981.83</v>
      </c>
      <c r="C14" s="51">
        <v>1129585.74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14400</v>
      </c>
      <c r="C15" s="51">
        <v>13200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1196934.29</v>
      </c>
      <c r="C16" s="51">
        <v>1135949.1399999999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309400.31</v>
      </c>
      <c r="C17" s="51">
        <v>293104.25</v>
      </c>
      <c r="E17" s="24"/>
      <c r="F17" s="27"/>
      <c r="G17" s="2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7"/>
      <c r="G18" s="27"/>
      <c r="H18" s="55"/>
    </row>
    <row r="19" spans="1:8" s="46" customFormat="1" ht="12.75" x14ac:dyDescent="0.25">
      <c r="A19" s="44" t="s">
        <v>141</v>
      </c>
      <c r="B19" s="51">
        <v>224092.40999999997</v>
      </c>
      <c r="C19" s="51">
        <v>235123.19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7"/>
      <c r="G20" s="27"/>
    </row>
    <row r="21" spans="1:8" s="46" customFormat="1" ht="25.5" x14ac:dyDescent="0.25">
      <c r="A21" s="44" t="s">
        <v>109</v>
      </c>
      <c r="B21" s="67">
        <v>14461.18</v>
      </c>
      <c r="C21" s="51">
        <v>56040.380000000005</v>
      </c>
      <c r="E21" s="24"/>
      <c r="F21" s="27"/>
      <c r="G21" s="27"/>
    </row>
    <row r="22" spans="1:8" s="46" customFormat="1" ht="25.5" x14ac:dyDescent="0.25">
      <c r="A22" s="44" t="s">
        <v>110</v>
      </c>
      <c r="B22" s="67">
        <v>0</v>
      </c>
      <c r="C22" s="51">
        <v>139078.38</v>
      </c>
      <c r="E22" s="24"/>
      <c r="F22" s="27"/>
      <c r="G22" s="27"/>
    </row>
    <row r="23" spans="1:8" s="46" customFormat="1" ht="12.75" x14ac:dyDescent="0.25">
      <c r="A23" s="44" t="s">
        <v>111</v>
      </c>
      <c r="B23" s="51">
        <v>177215.83</v>
      </c>
      <c r="C23" s="51">
        <v>169291.35</v>
      </c>
      <c r="E23" s="24"/>
      <c r="F23" s="27"/>
      <c r="G23" s="27"/>
    </row>
    <row r="24" spans="1:8" s="46" customFormat="1" ht="12.75" x14ac:dyDescent="0.2">
      <c r="A24" s="44" t="s">
        <v>112</v>
      </c>
      <c r="B24" s="67">
        <v>0</v>
      </c>
      <c r="C24" s="51">
        <v>17299.27</v>
      </c>
      <c r="E24" s="24"/>
      <c r="F24" s="27"/>
      <c r="G24" s="27"/>
      <c r="H24" s="55"/>
    </row>
    <row r="25" spans="1:8" s="46" customFormat="1" ht="12.75" x14ac:dyDescent="0.2">
      <c r="A25" s="44" t="s">
        <v>150</v>
      </c>
      <c r="B25" s="45">
        <v>5077.78</v>
      </c>
      <c r="C25" s="51">
        <v>5077.78</v>
      </c>
      <c r="E25" s="24"/>
      <c r="F25" s="58"/>
      <c r="G25" s="58"/>
      <c r="H25" s="55"/>
    </row>
    <row r="26" spans="1:8" s="46" customFormat="1" ht="12.75" x14ac:dyDescent="0.2">
      <c r="A26" s="44" t="s">
        <v>151</v>
      </c>
      <c r="B26" s="45">
        <v>125700</v>
      </c>
      <c r="C26" s="51">
        <v>125700</v>
      </c>
      <c r="E26" s="24"/>
      <c r="F26" s="58"/>
      <c r="G26" s="58"/>
      <c r="H26" s="55"/>
    </row>
    <row r="27" spans="1:8" x14ac:dyDescent="0.25">
      <c r="A27" s="9" t="s">
        <v>122</v>
      </c>
      <c r="B27" s="19">
        <f>SUM(B7:B26)</f>
        <v>9527535.1899999995</v>
      </c>
      <c r="C27" s="19">
        <f>SUM(C7:C26)</f>
        <v>9305012.8499999996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2502623.04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879477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705905.28</v>
      </c>
      <c r="E32" s="24"/>
      <c r="F32" s="27"/>
      <c r="G32" s="55"/>
      <c r="H32" s="55"/>
    </row>
    <row r="33" spans="1:8" s="46" customFormat="1" ht="12.75" x14ac:dyDescent="0.2">
      <c r="A33" s="44" t="s">
        <v>114</v>
      </c>
      <c r="B33" s="45">
        <v>528702.71999999997</v>
      </c>
      <c r="E33" s="24"/>
      <c r="F33" s="27"/>
      <c r="G33" s="55"/>
      <c r="H33" s="55"/>
    </row>
    <row r="34" spans="1:8" s="46" customFormat="1" ht="12.75" x14ac:dyDescent="0.2">
      <c r="A34" s="44" t="s">
        <v>131</v>
      </c>
      <c r="B34" s="45">
        <v>99674.58</v>
      </c>
      <c r="E34" s="24"/>
      <c r="F34" s="2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1106998.0319999999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1196843.52</v>
      </c>
      <c r="E38" s="24"/>
      <c r="F38" s="27"/>
      <c r="G38" s="55"/>
      <c r="H38" s="55"/>
    </row>
    <row r="39" spans="1:8" s="46" customFormat="1" ht="12.75" x14ac:dyDescent="0.2">
      <c r="A39" s="44" t="s">
        <v>135</v>
      </c>
      <c r="B39" s="45">
        <v>309400.31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7"/>
      <c r="G40" s="55"/>
      <c r="H40" s="55"/>
    </row>
    <row r="41" spans="1:8" s="46" customFormat="1" ht="12.75" x14ac:dyDescent="0.2">
      <c r="A41" s="44" t="s">
        <v>140</v>
      </c>
      <c r="B41" s="45">
        <v>245631.75</v>
      </c>
      <c r="E41" s="24"/>
      <c r="F41" s="27"/>
      <c r="G41" s="55"/>
      <c r="H41" s="55"/>
    </row>
    <row r="42" spans="1:8" s="46" customFormat="1" ht="25.5" x14ac:dyDescent="0.2">
      <c r="A42" s="44" t="s">
        <v>142</v>
      </c>
      <c r="B42" s="45">
        <v>101480.74</v>
      </c>
      <c r="E42" s="24"/>
      <c r="F42" s="27"/>
      <c r="G42" s="55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7"/>
    </row>
    <row r="44" spans="1:8" s="46" customFormat="1" ht="12.75" x14ac:dyDescent="0.2">
      <c r="A44" s="50" t="s">
        <v>127</v>
      </c>
      <c r="B44" s="47">
        <v>101480.74</v>
      </c>
      <c r="F44" s="58"/>
      <c r="H44" s="55"/>
    </row>
    <row r="45" spans="1:8" s="46" customFormat="1" ht="12.75" x14ac:dyDescent="0.2">
      <c r="A45" s="44" t="s">
        <v>143</v>
      </c>
      <c r="B45" s="45">
        <v>162785.62510200002</v>
      </c>
      <c r="E45" s="24"/>
      <c r="F45" s="27"/>
      <c r="H45" s="55"/>
    </row>
    <row r="46" spans="1:8" s="46" customFormat="1" ht="12.75" x14ac:dyDescent="0.2">
      <c r="A46" s="50" t="s">
        <v>144</v>
      </c>
      <c r="B46" s="47">
        <v>162785.67000000001</v>
      </c>
      <c r="F46" s="27"/>
      <c r="H46" s="55"/>
    </row>
    <row r="47" spans="1:8" s="46" customFormat="1" ht="12.75" x14ac:dyDescent="0.2">
      <c r="A47" s="44" t="s">
        <v>145</v>
      </c>
      <c r="B47" s="45">
        <v>166463.9990234375</v>
      </c>
      <c r="E47" s="24"/>
      <c r="F47" s="27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7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59"/>
      <c r="G49" s="24"/>
      <c r="H49" s="55"/>
    </row>
    <row r="50" spans="1:8" s="46" customFormat="1" ht="12.75" x14ac:dyDescent="0.2">
      <c r="A50" s="48" t="s">
        <v>148</v>
      </c>
      <c r="B50" s="45">
        <v>125700</v>
      </c>
      <c r="F50" s="58"/>
      <c r="H50" s="55"/>
    </row>
    <row r="51" spans="1:8" s="46" customFormat="1" ht="25.5" x14ac:dyDescent="0.2">
      <c r="A51" s="44" t="s">
        <v>149</v>
      </c>
      <c r="B51" s="67">
        <v>0</v>
      </c>
      <c r="F51" s="58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8131686.5961254369</v>
      </c>
      <c r="E52" s="24"/>
      <c r="F52" s="27"/>
      <c r="G52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1173326.2538745627</v>
      </c>
      <c r="E54" s="33"/>
      <c r="F54" s="40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H54"/>
  <sheetViews>
    <sheetView zoomScaleNormal="100" workbookViewId="0">
      <pane ySplit="3" topLeftCell="A46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15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2443510.2400000002</v>
      </c>
      <c r="C7" s="51">
        <v>2377319.94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435342.72</v>
      </c>
      <c r="C8" s="51">
        <v>422348.27999999997</v>
      </c>
      <c r="E8" s="24"/>
      <c r="F8" s="27"/>
      <c r="G8" s="27"/>
      <c r="H8" s="55"/>
    </row>
    <row r="9" spans="1:8" s="46" customFormat="1" ht="12.75" x14ac:dyDescent="0.25">
      <c r="A9" s="44" t="s">
        <v>118</v>
      </c>
      <c r="B9" s="51">
        <v>1893267.93</v>
      </c>
      <c r="C9" s="51">
        <v>1822586.05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689230.37</v>
      </c>
      <c r="C10" s="51">
        <v>661312.98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516215.22</v>
      </c>
      <c r="C11" s="51">
        <v>496724.94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97862.42</v>
      </c>
      <c r="C12" s="51">
        <v>94486.63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117707.56</v>
      </c>
      <c r="C13" s="51">
        <v>113414.93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2010262.43</v>
      </c>
      <c r="C14" s="51">
        <v>1933328.08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119784</v>
      </c>
      <c r="C15" s="51">
        <v>116584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1168579.6399999999</v>
      </c>
      <c r="C16" s="51">
        <v>1122325.21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27"/>
      <c r="G17" s="27"/>
    </row>
    <row r="18" spans="1:8" s="46" customFormat="1" ht="12.75" x14ac:dyDescent="0.2">
      <c r="A18" s="44" t="s">
        <v>108</v>
      </c>
      <c r="B18" s="51">
        <v>0</v>
      </c>
      <c r="C18" s="51">
        <v>3.46</v>
      </c>
      <c r="E18" s="24"/>
      <c r="F18" s="27"/>
      <c r="G18" s="27"/>
      <c r="H18" s="55"/>
    </row>
    <row r="19" spans="1:8" s="46" customFormat="1" ht="12.75" x14ac:dyDescent="0.25">
      <c r="A19" s="44" t="s">
        <v>141</v>
      </c>
      <c r="B19" s="51">
        <v>173060.05</v>
      </c>
      <c r="C19" s="51">
        <v>179524.78000000003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7"/>
      <c r="G20" s="27"/>
    </row>
    <row r="21" spans="1:8" s="46" customFormat="1" ht="25.5" x14ac:dyDescent="0.25">
      <c r="A21" s="44" t="s">
        <v>109</v>
      </c>
      <c r="B21" s="45">
        <v>12509.32</v>
      </c>
      <c r="C21" s="51">
        <v>103149.74</v>
      </c>
      <c r="E21" s="24"/>
      <c r="F21" s="27"/>
      <c r="G21" s="27"/>
    </row>
    <row r="22" spans="1:8" s="46" customFormat="1" ht="25.5" x14ac:dyDescent="0.25">
      <c r="A22" s="44" t="s">
        <v>110</v>
      </c>
      <c r="B22" s="45">
        <v>396.98</v>
      </c>
      <c r="C22" s="51">
        <v>210858.33000000005</v>
      </c>
      <c r="E22" s="24"/>
      <c r="F22" s="27"/>
      <c r="G22" s="27"/>
    </row>
    <row r="23" spans="1:8" s="46" customFormat="1" ht="12.75" x14ac:dyDescent="0.25">
      <c r="A23" s="44" t="s">
        <v>111</v>
      </c>
      <c r="B23" s="51">
        <v>173023.87</v>
      </c>
      <c r="C23" s="51">
        <v>167272.16</v>
      </c>
      <c r="E23" s="24"/>
      <c r="F23" s="27"/>
      <c r="G23" s="27"/>
    </row>
    <row r="24" spans="1:8" s="46" customFormat="1" ht="12.75" x14ac:dyDescent="0.2">
      <c r="A24" s="44" t="s">
        <v>112</v>
      </c>
      <c r="B24" s="45">
        <v>0</v>
      </c>
      <c r="C24" s="51">
        <v>25881.599999999999</v>
      </c>
      <c r="E24" s="24"/>
      <c r="F24" s="27"/>
      <c r="G24" s="2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8"/>
      <c r="G25" s="58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8"/>
      <c r="G26" s="58"/>
      <c r="H26" s="55"/>
    </row>
    <row r="27" spans="1:8" x14ac:dyDescent="0.2">
      <c r="A27" s="9" t="s">
        <v>122</v>
      </c>
      <c r="B27" s="19">
        <f>SUM(B7:B26)</f>
        <v>9850752.75</v>
      </c>
      <c r="C27" s="19">
        <f>SUM(C7:C26)</f>
        <v>9847121.1099999994</v>
      </c>
      <c r="E27" s="41"/>
      <c r="F27" s="42"/>
      <c r="G27" s="42"/>
      <c r="H27" s="35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2391256.02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1263427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688759.2</v>
      </c>
      <c r="E32" s="24"/>
      <c r="F32" s="27"/>
      <c r="G32" s="55"/>
      <c r="H32" s="55"/>
    </row>
    <row r="33" spans="1:8" s="46" customFormat="1" ht="12.75" x14ac:dyDescent="0.2">
      <c r="A33" s="44" t="s">
        <v>114</v>
      </c>
      <c r="B33" s="45">
        <v>515860.8</v>
      </c>
      <c r="E33" s="24"/>
      <c r="F33" s="27"/>
      <c r="G33" s="55"/>
      <c r="H33" s="55"/>
    </row>
    <row r="34" spans="1:8" s="46" customFormat="1" ht="12.75" x14ac:dyDescent="0.2">
      <c r="A34" s="44" t="s">
        <v>131</v>
      </c>
      <c r="B34" s="45">
        <v>97786.8</v>
      </c>
      <c r="E34" s="24"/>
      <c r="F34" s="27"/>
      <c r="G34" s="55"/>
      <c r="H34" s="55"/>
    </row>
    <row r="35" spans="1:8" s="46" customFormat="1" ht="12.75" x14ac:dyDescent="0.2">
      <c r="A35" s="44" t="s">
        <v>132</v>
      </c>
      <c r="B35" s="45">
        <v>119044.8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1669978.3640000001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1167772.8</v>
      </c>
      <c r="E38" s="24"/>
      <c r="F38" s="2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7"/>
      <c r="G40" s="55"/>
      <c r="H40" s="55"/>
    </row>
    <row r="41" spans="1:8" s="46" customFormat="1" ht="12.75" x14ac:dyDescent="0.2">
      <c r="A41" s="44" t="s">
        <v>140</v>
      </c>
      <c r="B41" s="45">
        <v>182786.84</v>
      </c>
      <c r="E41" s="24"/>
      <c r="F41" s="27"/>
      <c r="G41" s="55"/>
      <c r="H41" s="55"/>
    </row>
    <row r="42" spans="1:8" s="46" customFormat="1" ht="25.5" x14ac:dyDescent="0.2">
      <c r="A42" s="44" t="s">
        <v>142</v>
      </c>
      <c r="B42" s="45">
        <v>119203.01</v>
      </c>
      <c r="E42" s="24"/>
      <c r="F42" s="27"/>
      <c r="G42" s="55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7"/>
    </row>
    <row r="44" spans="1:8" s="46" customFormat="1" ht="12.75" x14ac:dyDescent="0.2">
      <c r="A44" s="50" t="s">
        <v>127</v>
      </c>
      <c r="B44" s="47">
        <v>119203.01000000001</v>
      </c>
      <c r="F44" s="58"/>
      <c r="H44" s="55"/>
    </row>
    <row r="45" spans="1:8" s="46" customFormat="1" ht="12.75" x14ac:dyDescent="0.2">
      <c r="A45" s="44" t="s">
        <v>143</v>
      </c>
      <c r="B45" s="45">
        <v>154552.453056</v>
      </c>
      <c r="E45" s="24"/>
      <c r="F45" s="27"/>
      <c r="H45" s="55"/>
    </row>
    <row r="46" spans="1:8" s="46" customFormat="1" ht="12.75" x14ac:dyDescent="0.2">
      <c r="A46" s="50" t="s">
        <v>144</v>
      </c>
      <c r="B46" s="47">
        <v>154552.5</v>
      </c>
      <c r="F46" s="27"/>
      <c r="H46" s="55"/>
    </row>
    <row r="47" spans="1:8" s="46" customFormat="1" ht="12.75" x14ac:dyDescent="0.2">
      <c r="A47" s="44" t="s">
        <v>145</v>
      </c>
      <c r="B47" s="45">
        <v>170412</v>
      </c>
      <c r="E47" s="24"/>
      <c r="F47" s="27"/>
      <c r="G47" s="55"/>
      <c r="H47" s="55"/>
    </row>
    <row r="48" spans="1:8" s="46" customFormat="1" ht="12.75" x14ac:dyDescent="0.2">
      <c r="A48" s="48" t="s">
        <v>146</v>
      </c>
      <c r="B48" s="49">
        <v>5250</v>
      </c>
      <c r="E48" s="24"/>
      <c r="F48" s="27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H49" s="55"/>
    </row>
    <row r="50" spans="1:8" s="46" customFormat="1" ht="12.75" x14ac:dyDescent="0.2">
      <c r="A50" s="48" t="s">
        <v>148</v>
      </c>
      <c r="B50" s="67">
        <v>0</v>
      </c>
      <c r="F50" s="58"/>
      <c r="H50" s="55"/>
    </row>
    <row r="51" spans="1:8" s="46" customFormat="1" ht="25.5" x14ac:dyDescent="0.2">
      <c r="A51" s="44" t="s">
        <v>149</v>
      </c>
      <c r="B51" s="45">
        <v>691529.52</v>
      </c>
      <c r="F51" s="58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9237619.6070559975</v>
      </c>
      <c r="E52" s="24"/>
      <c r="F52" s="27"/>
      <c r="G52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609501.50294400193</v>
      </c>
      <c r="E54" s="31"/>
      <c r="F54" s="39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H54"/>
  <sheetViews>
    <sheetView zoomScaleNormal="100" workbookViewId="0">
      <pane ySplit="3" topLeftCell="A25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16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1917160.11</v>
      </c>
      <c r="C7" s="51">
        <v>1871694.01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288907.43</v>
      </c>
      <c r="C8" s="51">
        <v>278507.65999999997</v>
      </c>
      <c r="E8" s="24"/>
      <c r="F8" s="27"/>
      <c r="G8" s="27"/>
      <c r="H8" s="55"/>
    </row>
    <row r="9" spans="1:8" s="46" customFormat="1" ht="12.75" x14ac:dyDescent="0.25">
      <c r="A9" s="44" t="s">
        <v>118</v>
      </c>
      <c r="B9" s="51">
        <v>1485441.54</v>
      </c>
      <c r="C9" s="51">
        <v>1430508.41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540768.43999999994</v>
      </c>
      <c r="C10" s="51">
        <v>518474.54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405018.58</v>
      </c>
      <c r="C11" s="51">
        <v>389661.85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76779.839999999997</v>
      </c>
      <c r="C12" s="51">
        <v>74202.8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1732741.08</v>
      </c>
      <c r="C14" s="51">
        <v>1653017.92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191784</v>
      </c>
      <c r="C15" s="51">
        <v>190584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916861.31</v>
      </c>
      <c r="C16" s="51">
        <v>878847.72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27"/>
      <c r="G17" s="27"/>
    </row>
    <row r="18" spans="1:8" s="46" customFormat="1" ht="12.75" x14ac:dyDescent="0.2">
      <c r="A18" s="44" t="s">
        <v>108</v>
      </c>
      <c r="B18" s="51">
        <v>0</v>
      </c>
      <c r="C18" s="51">
        <v>3761.38</v>
      </c>
      <c r="E18" s="24"/>
      <c r="F18" s="27"/>
      <c r="G18" s="27"/>
      <c r="H18" s="55"/>
    </row>
    <row r="19" spans="1:8" s="46" customFormat="1" ht="12.75" x14ac:dyDescent="0.25">
      <c r="A19" s="44" t="s">
        <v>141</v>
      </c>
      <c r="B19" s="51">
        <v>132733.85999999999</v>
      </c>
      <c r="C19" s="51">
        <v>139678.01999999999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7"/>
      <c r="G20" s="27"/>
    </row>
    <row r="21" spans="1:8" s="46" customFormat="1" ht="25.5" x14ac:dyDescent="0.25">
      <c r="A21" s="44" t="s">
        <v>109</v>
      </c>
      <c r="B21" s="45">
        <v>7878.18</v>
      </c>
      <c r="C21" s="51">
        <v>101847.04000000001</v>
      </c>
      <c r="E21" s="24"/>
      <c r="F21" s="27"/>
      <c r="G21" s="27"/>
    </row>
    <row r="22" spans="1:8" s="46" customFormat="1" ht="25.5" x14ac:dyDescent="0.25">
      <c r="A22" s="44" t="s">
        <v>110</v>
      </c>
      <c r="B22" s="45">
        <v>0</v>
      </c>
      <c r="C22" s="51">
        <v>206390.13000000003</v>
      </c>
      <c r="E22" s="24"/>
      <c r="F22" s="27"/>
      <c r="G22" s="27"/>
    </row>
    <row r="23" spans="1:8" s="46" customFormat="1" ht="12.75" x14ac:dyDescent="0.25">
      <c r="A23" s="44" t="s">
        <v>111</v>
      </c>
      <c r="B23" s="51">
        <v>135748.92000000001</v>
      </c>
      <c r="C23" s="51">
        <v>131315.07</v>
      </c>
      <c r="E23" s="24"/>
      <c r="F23" s="27"/>
      <c r="G23" s="27"/>
    </row>
    <row r="24" spans="1:8" s="46" customFormat="1" ht="12.75" x14ac:dyDescent="0.2">
      <c r="A24" s="44" t="s">
        <v>112</v>
      </c>
      <c r="B24" s="51">
        <v>0</v>
      </c>
      <c r="C24" s="51">
        <v>49753.93</v>
      </c>
      <c r="E24" s="24"/>
      <c r="F24" s="27"/>
      <c r="G24" s="27"/>
      <c r="H24" s="55"/>
    </row>
    <row r="25" spans="1:8" s="46" customFormat="1" ht="12.75" x14ac:dyDescent="0.2">
      <c r="A25" s="44" t="s">
        <v>150</v>
      </c>
      <c r="B25" s="45">
        <v>24103.8</v>
      </c>
      <c r="C25" s="51">
        <v>12885.81</v>
      </c>
      <c r="E25" s="24"/>
      <c r="F25" s="58"/>
      <c r="G25" s="58"/>
      <c r="H25" s="55"/>
    </row>
    <row r="26" spans="1:8" s="46" customFormat="1" ht="12.75" x14ac:dyDescent="0.2">
      <c r="A26" s="44" t="s">
        <v>151</v>
      </c>
      <c r="B26" s="45">
        <v>333000</v>
      </c>
      <c r="C26" s="51">
        <v>333000</v>
      </c>
      <c r="E26" s="24"/>
      <c r="F26" s="58"/>
      <c r="G26" s="58"/>
      <c r="H26" s="55"/>
    </row>
    <row r="27" spans="1:8" x14ac:dyDescent="0.25">
      <c r="A27" s="9" t="s">
        <v>122</v>
      </c>
      <c r="B27" s="19">
        <f>SUM(B7:B26)</f>
        <v>8188927.0899999999</v>
      </c>
      <c r="C27" s="19">
        <f>SUM(C7:C26)</f>
        <v>8264130.2899999982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1917285.48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2723753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540801.36</v>
      </c>
      <c r="E32" s="24"/>
      <c r="F32" s="27"/>
      <c r="G32" s="55"/>
      <c r="H32" s="55"/>
    </row>
    <row r="33" spans="1:8" s="46" customFormat="1" ht="12.75" x14ac:dyDescent="0.2">
      <c r="A33" s="44" t="s">
        <v>114</v>
      </c>
      <c r="B33" s="45">
        <v>405044.64</v>
      </c>
      <c r="E33" s="24"/>
      <c r="F33" s="27"/>
      <c r="G33" s="55"/>
      <c r="H33" s="55"/>
    </row>
    <row r="34" spans="1:8" s="46" customFormat="1" ht="12.75" x14ac:dyDescent="0.2">
      <c r="A34" s="44" t="s">
        <v>131</v>
      </c>
      <c r="B34" s="45">
        <v>76780.44</v>
      </c>
      <c r="E34" s="24"/>
      <c r="F34" s="2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1487043.7120000001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916914.24</v>
      </c>
      <c r="E38" s="24"/>
      <c r="F38" s="2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45">
        <v>0</v>
      </c>
      <c r="E40" s="24"/>
      <c r="F40" s="27"/>
      <c r="G40" s="55"/>
      <c r="H40" s="55"/>
    </row>
    <row r="41" spans="1:8" s="46" customFormat="1" ht="12.75" x14ac:dyDescent="0.2">
      <c r="A41" s="44" t="s">
        <v>140</v>
      </c>
      <c r="B41" s="45">
        <v>145303.44</v>
      </c>
      <c r="E41" s="24"/>
      <c r="F41" s="27"/>
      <c r="G41" s="55"/>
      <c r="H41" s="55"/>
    </row>
    <row r="42" spans="1:8" s="46" customFormat="1" ht="25.5" x14ac:dyDescent="0.2">
      <c r="A42" s="44" t="s">
        <v>142</v>
      </c>
      <c r="B42" s="45">
        <v>20860.43</v>
      </c>
      <c r="E42" s="24"/>
      <c r="F42" s="27"/>
      <c r="G42" s="55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7"/>
    </row>
    <row r="44" spans="1:8" s="46" customFormat="1" ht="12.75" x14ac:dyDescent="0.2">
      <c r="A44" s="50" t="s">
        <v>127</v>
      </c>
      <c r="B44" s="47">
        <v>20860.43</v>
      </c>
      <c r="F44" s="58"/>
      <c r="H44" s="55"/>
    </row>
    <row r="45" spans="1:8" s="46" customFormat="1" ht="12.75" x14ac:dyDescent="0.2">
      <c r="A45" s="44" t="s">
        <v>143</v>
      </c>
      <c r="B45" s="45">
        <v>117808.13890799998</v>
      </c>
      <c r="E45" s="24"/>
      <c r="F45" s="27"/>
      <c r="H45" s="55"/>
    </row>
    <row r="46" spans="1:8" s="46" customFormat="1" ht="12.75" x14ac:dyDescent="0.2">
      <c r="A46" s="50" t="s">
        <v>144</v>
      </c>
      <c r="B46" s="47">
        <v>117808.18</v>
      </c>
      <c r="F46" s="27"/>
      <c r="H46" s="55"/>
    </row>
    <row r="47" spans="1:8" s="46" customFormat="1" ht="12.75" x14ac:dyDescent="0.2">
      <c r="A47" s="44" t="s">
        <v>145</v>
      </c>
      <c r="B47" s="45">
        <v>155916</v>
      </c>
      <c r="E47" s="24"/>
      <c r="F47" s="27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7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H49" s="55"/>
    </row>
    <row r="50" spans="1:8" s="46" customFormat="1" ht="12.75" x14ac:dyDescent="0.2">
      <c r="A50" s="48" t="s">
        <v>148</v>
      </c>
      <c r="B50" s="45">
        <v>333000</v>
      </c>
      <c r="F50" s="58"/>
      <c r="H50" s="55"/>
    </row>
    <row r="51" spans="1:8" s="46" customFormat="1" ht="25.5" x14ac:dyDescent="0.2">
      <c r="A51" s="44" t="s">
        <v>149</v>
      </c>
      <c r="B51" s="45">
        <v>577824.41</v>
      </c>
      <c r="E51" s="24"/>
      <c r="F51" s="27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9418335.2909080032</v>
      </c>
      <c r="E52" s="31"/>
      <c r="F52" s="39"/>
      <c r="G52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-1154205.0009080051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H54"/>
  <sheetViews>
    <sheetView zoomScaleNormal="100" workbookViewId="0">
      <pane ySplit="3" topLeftCell="A38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17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2130800.6800000002</v>
      </c>
      <c r="C7" s="51">
        <v>2005466.26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594672.79</v>
      </c>
      <c r="C8" s="51">
        <v>564955.92999999993</v>
      </c>
      <c r="E8" s="24"/>
      <c r="F8" s="27"/>
      <c r="G8" s="27"/>
      <c r="H8" s="55"/>
    </row>
    <row r="9" spans="1:8" s="46" customFormat="1" ht="12.75" x14ac:dyDescent="0.25">
      <c r="A9" s="44" t="s">
        <v>118</v>
      </c>
      <c r="B9" s="51">
        <v>1651278.48</v>
      </c>
      <c r="C9" s="51">
        <v>1545819.35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601201.77</v>
      </c>
      <c r="C10" s="51">
        <v>561659.72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450227.27</v>
      </c>
      <c r="C11" s="51">
        <v>421586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85347.14</v>
      </c>
      <c r="C12" s="51">
        <v>80137.41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102488.93</v>
      </c>
      <c r="C13" s="51">
        <v>95840.33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1185332.3400000001</v>
      </c>
      <c r="C14" s="51">
        <v>1097440.1200000001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364331.3</v>
      </c>
      <c r="C15" s="51">
        <v>397131.3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1019228.09</v>
      </c>
      <c r="C16" s="51">
        <v>953063.16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27"/>
      <c r="G17" s="2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7"/>
      <c r="G18" s="27"/>
      <c r="H18" s="55"/>
    </row>
    <row r="19" spans="1:8" s="46" customFormat="1" ht="12.75" x14ac:dyDescent="0.25">
      <c r="A19" s="44" t="s">
        <v>141</v>
      </c>
      <c r="B19" s="51">
        <v>146032.79</v>
      </c>
      <c r="C19" s="51">
        <v>151771.96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7"/>
      <c r="G20" s="27"/>
    </row>
    <row r="21" spans="1:8" s="46" customFormat="1" ht="25.5" x14ac:dyDescent="0.25">
      <c r="A21" s="44" t="s">
        <v>109</v>
      </c>
      <c r="B21" s="45">
        <v>18308.310000000001</v>
      </c>
      <c r="C21" s="51">
        <v>18165.72</v>
      </c>
      <c r="E21" s="24"/>
      <c r="F21" s="27"/>
      <c r="G21" s="27"/>
    </row>
    <row r="22" spans="1:8" s="46" customFormat="1" ht="25.5" x14ac:dyDescent="0.25">
      <c r="A22" s="44" t="s">
        <v>110</v>
      </c>
      <c r="B22" s="45">
        <v>482.02</v>
      </c>
      <c r="C22" s="51">
        <v>31245.41</v>
      </c>
      <c r="E22" s="24"/>
      <c r="F22" s="27"/>
      <c r="G22" s="27"/>
    </row>
    <row r="23" spans="1:8" s="46" customFormat="1" ht="12.75" x14ac:dyDescent="0.25">
      <c r="A23" s="44" t="s">
        <v>111</v>
      </c>
      <c r="B23" s="51">
        <v>150890.22</v>
      </c>
      <c r="C23" s="51">
        <v>141840.07</v>
      </c>
      <c r="E23" s="24"/>
      <c r="F23" s="27"/>
      <c r="G23" s="27"/>
    </row>
    <row r="24" spans="1:8" s="46" customFormat="1" ht="12.75" x14ac:dyDescent="0.2">
      <c r="A24" s="44" t="s">
        <v>112</v>
      </c>
      <c r="B24" s="67">
        <v>0</v>
      </c>
      <c r="C24" s="51">
        <v>4286.78</v>
      </c>
      <c r="E24" s="24"/>
      <c r="F24" s="27"/>
      <c r="G24" s="27"/>
      <c r="H24" s="55"/>
    </row>
    <row r="25" spans="1:8" s="46" customFormat="1" ht="12.75" x14ac:dyDescent="0.2">
      <c r="A25" s="44" t="s">
        <v>150</v>
      </c>
      <c r="B25" s="45">
        <v>1664.06</v>
      </c>
      <c r="C25" s="51">
        <v>1664.06</v>
      </c>
      <c r="E25" s="24"/>
      <c r="F25" s="58"/>
      <c r="G25" s="58"/>
      <c r="H25" s="55"/>
    </row>
    <row r="26" spans="1:8" s="46" customFormat="1" ht="12.75" x14ac:dyDescent="0.2">
      <c r="A26" s="44" t="s">
        <v>151</v>
      </c>
      <c r="B26" s="45">
        <v>181235.04</v>
      </c>
      <c r="C26" s="51">
        <v>152527.23000000001</v>
      </c>
      <c r="E26" s="24"/>
      <c r="F26" s="58"/>
      <c r="G26" s="58"/>
      <c r="H26" s="55"/>
    </row>
    <row r="27" spans="1:8" x14ac:dyDescent="0.25">
      <c r="A27" s="9" t="s">
        <v>122</v>
      </c>
      <c r="B27" s="19">
        <f>SUM(B7:B26)</f>
        <v>8683521.2299999986</v>
      </c>
      <c r="C27" s="19">
        <f>SUM(C7:C26)</f>
        <v>8224600.8100000005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2135934.1800000002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3155667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602474.76</v>
      </c>
      <c r="E32" s="24"/>
      <c r="F32" s="27"/>
      <c r="G32" s="55"/>
      <c r="H32" s="55"/>
    </row>
    <row r="33" spans="1:8" s="46" customFormat="1" ht="12.75" x14ac:dyDescent="0.2">
      <c r="A33" s="44" t="s">
        <v>114</v>
      </c>
      <c r="B33" s="45">
        <v>451236.24</v>
      </c>
      <c r="E33" s="24"/>
      <c r="F33" s="27"/>
      <c r="G33" s="55"/>
      <c r="H33" s="55"/>
    </row>
    <row r="34" spans="1:8" s="46" customFormat="1" ht="12.75" x14ac:dyDescent="0.2">
      <c r="A34" s="44" t="s">
        <v>131</v>
      </c>
      <c r="B34" s="45">
        <v>85536.54</v>
      </c>
      <c r="E34" s="24"/>
      <c r="F34" s="27"/>
      <c r="G34" s="55"/>
      <c r="H34" s="55"/>
    </row>
    <row r="35" spans="1:8" s="46" customFormat="1" ht="12.75" x14ac:dyDescent="0.2">
      <c r="A35" s="44" t="s">
        <v>132</v>
      </c>
      <c r="B35" s="45">
        <v>146806.26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1029570.2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1021479.84</v>
      </c>
      <c r="E38" s="24"/>
      <c r="F38" s="2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7"/>
      <c r="G40" s="55"/>
      <c r="H40" s="55"/>
    </row>
    <row r="41" spans="1:8" s="46" customFormat="1" ht="12.75" x14ac:dyDescent="0.2">
      <c r="A41" s="44" t="s">
        <v>140</v>
      </c>
      <c r="B41" s="45">
        <v>170231.23</v>
      </c>
      <c r="E41" s="24"/>
      <c r="F41" s="27"/>
      <c r="G41" s="55"/>
      <c r="H41" s="55"/>
    </row>
    <row r="42" spans="1:8" s="46" customFormat="1" ht="25.5" x14ac:dyDescent="0.2">
      <c r="A42" s="44" t="s">
        <v>142</v>
      </c>
      <c r="B42" s="45">
        <v>132748.47999999998</v>
      </c>
      <c r="E42" s="24"/>
      <c r="F42" s="27"/>
      <c r="G42" s="55"/>
      <c r="H42" s="55"/>
    </row>
    <row r="43" spans="1:8" s="46" customFormat="1" ht="12.75" x14ac:dyDescent="0.25">
      <c r="A43" s="50" t="s">
        <v>115</v>
      </c>
      <c r="B43" s="47">
        <v>66374.239999999991</v>
      </c>
      <c r="E43" s="24"/>
      <c r="F43" s="27"/>
    </row>
    <row r="44" spans="1:8" s="46" customFormat="1" ht="12.75" x14ac:dyDescent="0.2">
      <c r="A44" s="50" t="s">
        <v>127</v>
      </c>
      <c r="B44" s="47">
        <v>66374.239999999991</v>
      </c>
      <c r="F44" s="58"/>
      <c r="H44" s="55"/>
    </row>
    <row r="45" spans="1:8" s="46" customFormat="1" ht="12.75" x14ac:dyDescent="0.2">
      <c r="A45" s="44" t="s">
        <v>143</v>
      </c>
      <c r="B45" s="45">
        <v>254908.963062</v>
      </c>
      <c r="E45" s="24"/>
      <c r="F45" s="27"/>
      <c r="H45" s="55"/>
    </row>
    <row r="46" spans="1:8" s="46" customFormat="1" ht="12.75" x14ac:dyDescent="0.2">
      <c r="A46" s="50" t="s">
        <v>144</v>
      </c>
      <c r="B46" s="47">
        <v>254909</v>
      </c>
      <c r="F46" s="27"/>
      <c r="H46" s="55"/>
    </row>
    <row r="47" spans="1:8" s="46" customFormat="1" ht="12.75" x14ac:dyDescent="0.2">
      <c r="A47" s="44" t="s">
        <v>145</v>
      </c>
      <c r="B47" s="45">
        <v>141648</v>
      </c>
      <c r="E47" s="24"/>
      <c r="F47" s="27"/>
      <c r="G47" s="55"/>
      <c r="H47" s="55"/>
    </row>
    <row r="48" spans="1:8" s="46" customFormat="1" ht="12.75" x14ac:dyDescent="0.2">
      <c r="A48" s="48" t="s">
        <v>146</v>
      </c>
      <c r="B48" s="49">
        <v>119448.92</v>
      </c>
      <c r="E48" s="24"/>
      <c r="F48" s="27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59"/>
      <c r="G49" s="24"/>
      <c r="H49" s="55"/>
    </row>
    <row r="50" spans="1:8" s="46" customFormat="1" ht="12.75" x14ac:dyDescent="0.2">
      <c r="A50" s="48" t="s">
        <v>148</v>
      </c>
      <c r="B50" s="45">
        <v>387090</v>
      </c>
      <c r="F50" s="58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7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9834780.6130619999</v>
      </c>
      <c r="E52" s="31"/>
      <c r="F52" s="39"/>
      <c r="G52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-1610179.8030619994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F54"/>
  <sheetViews>
    <sheetView zoomScaleNormal="100" workbookViewId="0">
      <pane ySplit="3" topLeftCell="A4" activePane="bottomLeft" state="frozen"/>
      <selection sqref="A1:C1"/>
      <selection pane="bottomLeft" activeCell="F10" sqref="F10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6" ht="40.5" customHeight="1" x14ac:dyDescent="0.25">
      <c r="A1" s="88" t="s">
        <v>154</v>
      </c>
      <c r="B1" s="88"/>
      <c r="C1" s="88"/>
      <c r="D1" s="8"/>
      <c r="E1" s="13"/>
      <c r="F1" s="13"/>
    </row>
    <row r="2" spans="1:6" ht="6.75" customHeight="1" thickBot="1" x14ac:dyDescent="0.3"/>
    <row r="3" spans="1:6" ht="30.75" customHeight="1" thickBot="1" x14ac:dyDescent="0.3">
      <c r="A3" s="89" t="s">
        <v>0</v>
      </c>
      <c r="B3" s="89"/>
      <c r="C3" s="89"/>
      <c r="D3" s="14"/>
      <c r="E3" s="1" t="s">
        <v>91</v>
      </c>
      <c r="F3" s="11"/>
    </row>
    <row r="4" spans="1:6" ht="6" customHeight="1" x14ac:dyDescent="0.25"/>
    <row r="5" spans="1:6" x14ac:dyDescent="0.25">
      <c r="A5" s="86" t="s">
        <v>103</v>
      </c>
      <c r="B5" s="90" t="s">
        <v>123</v>
      </c>
      <c r="C5" s="91"/>
      <c r="D5" s="20"/>
      <c r="F5" s="6"/>
    </row>
    <row r="6" spans="1:6" x14ac:dyDescent="0.25">
      <c r="A6" s="87"/>
      <c r="B6" s="16" t="s">
        <v>97</v>
      </c>
      <c r="C6" s="16" t="s">
        <v>98</v>
      </c>
      <c r="D6" s="21"/>
      <c r="F6" s="6"/>
    </row>
    <row r="7" spans="1:6" s="46" customFormat="1" ht="12.75" x14ac:dyDescent="0.25">
      <c r="A7" s="44" t="s">
        <v>117</v>
      </c>
      <c r="B7" s="45">
        <v>802337.01</v>
      </c>
      <c r="C7" s="51">
        <v>747898.4</v>
      </c>
      <c r="D7" s="52"/>
      <c r="F7" s="53"/>
    </row>
    <row r="8" spans="1:6" s="46" customFormat="1" ht="25.5" x14ac:dyDescent="0.25">
      <c r="A8" s="44" t="s">
        <v>106</v>
      </c>
      <c r="B8" s="45">
        <v>-153140.6</v>
      </c>
      <c r="C8" s="51">
        <v>65945.94</v>
      </c>
      <c r="D8" s="52"/>
      <c r="F8" s="53"/>
    </row>
    <row r="9" spans="1:6" s="46" customFormat="1" ht="12.75" x14ac:dyDescent="0.25">
      <c r="A9" s="44" t="s">
        <v>118</v>
      </c>
      <c r="B9" s="51">
        <v>621660.54</v>
      </c>
      <c r="C9" s="51">
        <v>572238.06000000006</v>
      </c>
      <c r="D9" s="52"/>
      <c r="F9" s="53"/>
    </row>
    <row r="10" spans="1:6" s="46" customFormat="1" ht="25.5" x14ac:dyDescent="0.25">
      <c r="A10" s="44" t="s">
        <v>113</v>
      </c>
      <c r="B10" s="45">
        <v>226312.44</v>
      </c>
      <c r="C10" s="51">
        <v>207521.63</v>
      </c>
      <c r="D10" s="52"/>
      <c r="F10" s="53"/>
    </row>
    <row r="11" spans="1:6" s="46" customFormat="1" ht="12.75" x14ac:dyDescent="0.25">
      <c r="A11" s="44" t="s">
        <v>104</v>
      </c>
      <c r="B11" s="45">
        <v>169500.93</v>
      </c>
      <c r="C11" s="51">
        <v>156082.9</v>
      </c>
      <c r="D11" s="52"/>
      <c r="F11" s="53"/>
    </row>
    <row r="12" spans="1:6" s="46" customFormat="1" ht="12.75" x14ac:dyDescent="0.25">
      <c r="A12" s="44" t="s">
        <v>100</v>
      </c>
      <c r="B12" s="45">
        <v>32131.47</v>
      </c>
      <c r="C12" s="51">
        <v>29707.88</v>
      </c>
      <c r="D12" s="52"/>
      <c r="F12" s="53"/>
    </row>
    <row r="13" spans="1:6" s="46" customFormat="1" ht="12.75" x14ac:dyDescent="0.25">
      <c r="A13" s="44" t="s">
        <v>101</v>
      </c>
      <c r="B13" s="67">
        <v>0</v>
      </c>
      <c r="C13" s="68">
        <v>0</v>
      </c>
      <c r="D13" s="52"/>
      <c r="F13" s="53"/>
    </row>
    <row r="14" spans="1:6" s="46" customFormat="1" ht="12.75" x14ac:dyDescent="0.25">
      <c r="A14" s="44" t="s">
        <v>105</v>
      </c>
      <c r="B14" s="45">
        <v>388337.63</v>
      </c>
      <c r="C14" s="51">
        <v>351272.48</v>
      </c>
      <c r="D14" s="52"/>
      <c r="F14" s="53"/>
    </row>
    <row r="15" spans="1:6" s="46" customFormat="1" ht="12.75" x14ac:dyDescent="0.25">
      <c r="A15" s="44" t="s">
        <v>119</v>
      </c>
      <c r="B15" s="51">
        <v>0</v>
      </c>
      <c r="C15" s="51">
        <v>0</v>
      </c>
      <c r="D15" s="52"/>
      <c r="F15" s="53"/>
    </row>
    <row r="16" spans="1:6" s="46" customFormat="1" ht="12.75" x14ac:dyDescent="0.25">
      <c r="A16" s="44" t="s">
        <v>107</v>
      </c>
      <c r="B16" s="51">
        <v>383707.29</v>
      </c>
      <c r="C16" s="51">
        <v>352527.99</v>
      </c>
      <c r="D16" s="52"/>
      <c r="F16" s="53"/>
    </row>
    <row r="17" spans="1:6" s="46" customFormat="1" ht="12.75" x14ac:dyDescent="0.25">
      <c r="A17" s="44" t="s">
        <v>120</v>
      </c>
      <c r="B17" s="67">
        <v>0</v>
      </c>
      <c r="C17" s="68">
        <v>0</v>
      </c>
      <c r="D17" s="52"/>
      <c r="F17" s="53"/>
    </row>
    <row r="18" spans="1:6" s="46" customFormat="1" ht="12.75" x14ac:dyDescent="0.25">
      <c r="A18" s="44" t="s">
        <v>108</v>
      </c>
      <c r="B18" s="67">
        <v>0</v>
      </c>
      <c r="C18" s="68">
        <v>0</v>
      </c>
      <c r="D18" s="52"/>
      <c r="F18" s="53"/>
    </row>
    <row r="19" spans="1:6" s="46" customFormat="1" ht="12.75" x14ac:dyDescent="0.25">
      <c r="A19" s="44" t="s">
        <v>139</v>
      </c>
      <c r="B19" s="51">
        <v>1096033.02</v>
      </c>
      <c r="C19" s="51">
        <v>1008514</v>
      </c>
      <c r="D19" s="52"/>
      <c r="F19" s="53"/>
    </row>
    <row r="20" spans="1:6" s="46" customFormat="1" ht="12.75" x14ac:dyDescent="0.25">
      <c r="A20" s="44" t="s">
        <v>121</v>
      </c>
      <c r="B20" s="67">
        <v>0</v>
      </c>
      <c r="C20" s="51">
        <v>0</v>
      </c>
      <c r="D20" s="52"/>
      <c r="F20" s="53"/>
    </row>
    <row r="21" spans="1:6" s="46" customFormat="1" ht="25.5" x14ac:dyDescent="0.25">
      <c r="A21" s="44" t="s">
        <v>109</v>
      </c>
      <c r="B21" s="45">
        <v>2003528.42</v>
      </c>
      <c r="C21" s="51">
        <v>1819255.7600000002</v>
      </c>
      <c r="D21" s="52"/>
      <c r="F21" s="53"/>
    </row>
    <row r="22" spans="1:6" s="46" customFormat="1" ht="25.5" x14ac:dyDescent="0.25">
      <c r="A22" s="44" t="s">
        <v>110</v>
      </c>
      <c r="B22" s="45">
        <v>3973266.0800000005</v>
      </c>
      <c r="C22" s="51">
        <v>3646369.78</v>
      </c>
      <c r="D22" s="52"/>
      <c r="F22" s="53"/>
    </row>
    <row r="23" spans="1:6" s="46" customFormat="1" ht="12.75" x14ac:dyDescent="0.25">
      <c r="A23" s="44" t="s">
        <v>111</v>
      </c>
      <c r="B23" s="51">
        <v>56812.17</v>
      </c>
      <c r="C23" s="51">
        <v>52632.86</v>
      </c>
      <c r="D23" s="52"/>
      <c r="F23" s="53"/>
    </row>
    <row r="24" spans="1:6" s="46" customFormat="1" ht="12.75" x14ac:dyDescent="0.25">
      <c r="A24" s="44" t="s">
        <v>112</v>
      </c>
      <c r="B24" s="45">
        <v>38758.160000000003</v>
      </c>
      <c r="C24" s="51">
        <v>41044.94</v>
      </c>
      <c r="D24" s="52"/>
    </row>
    <row r="25" spans="1:6" s="46" customFormat="1" ht="12.75" x14ac:dyDescent="0.25">
      <c r="A25" s="44" t="s">
        <v>150</v>
      </c>
      <c r="B25" s="67">
        <v>0</v>
      </c>
      <c r="C25" s="67">
        <v>0</v>
      </c>
      <c r="D25" s="52"/>
    </row>
    <row r="26" spans="1:6" s="46" customFormat="1" ht="12.75" x14ac:dyDescent="0.25">
      <c r="A26" s="44" t="s">
        <v>151</v>
      </c>
      <c r="B26" s="67">
        <v>0</v>
      </c>
      <c r="C26" s="67">
        <v>0</v>
      </c>
      <c r="D26" s="52"/>
    </row>
    <row r="27" spans="1:6" x14ac:dyDescent="0.25">
      <c r="A27" s="9" t="s">
        <v>122</v>
      </c>
      <c r="B27" s="19">
        <f>SUM(B7:B26)</f>
        <v>9639244.5600000005</v>
      </c>
      <c r="C27" s="19">
        <f>SUM(C7:C26)</f>
        <v>9051012.6199999992</v>
      </c>
      <c r="D27" s="22"/>
    </row>
    <row r="28" spans="1:6" ht="5.25" customHeight="1" x14ac:dyDescent="0.25">
      <c r="B28" s="10"/>
      <c r="C28" s="46"/>
      <c r="D28" s="10"/>
    </row>
    <row r="29" spans="1:6" x14ac:dyDescent="0.25">
      <c r="A29" s="16" t="s">
        <v>103</v>
      </c>
      <c r="B29" s="17" t="s">
        <v>124</v>
      </c>
      <c r="C29" s="59"/>
    </row>
    <row r="30" spans="1:6" s="46" customFormat="1" ht="12.75" x14ac:dyDescent="0.25">
      <c r="A30" s="44" t="s">
        <v>117</v>
      </c>
      <c r="B30" s="45">
        <v>802332.18</v>
      </c>
      <c r="C30" s="59"/>
      <c r="D30" s="59"/>
    </row>
    <row r="31" spans="1:6" s="46" customFormat="1" ht="12.75" x14ac:dyDescent="0.25">
      <c r="A31" s="44" t="s">
        <v>125</v>
      </c>
      <c r="B31" s="45">
        <v>443628</v>
      </c>
    </row>
    <row r="32" spans="1:6" s="46" customFormat="1" ht="25.5" x14ac:dyDescent="0.25">
      <c r="A32" s="44" t="s">
        <v>99</v>
      </c>
      <c r="B32" s="45">
        <v>226310.76</v>
      </c>
    </row>
    <row r="33" spans="1:2" s="46" customFormat="1" ht="12.75" x14ac:dyDescent="0.25">
      <c r="A33" s="44" t="s">
        <v>114</v>
      </c>
      <c r="B33" s="45">
        <v>169500.24</v>
      </c>
    </row>
    <row r="34" spans="1:2" s="46" customFormat="1" ht="12.75" x14ac:dyDescent="0.25">
      <c r="A34" s="44" t="s">
        <v>131</v>
      </c>
      <c r="B34" s="45">
        <v>32130.54</v>
      </c>
    </row>
    <row r="35" spans="1:2" s="46" customFormat="1" ht="12.75" x14ac:dyDescent="0.25">
      <c r="A35" s="44" t="s">
        <v>132</v>
      </c>
      <c r="B35" s="67">
        <v>0</v>
      </c>
    </row>
    <row r="36" spans="1:2" s="46" customFormat="1" ht="12.75" x14ac:dyDescent="0.25">
      <c r="A36" s="44" t="s">
        <v>133</v>
      </c>
      <c r="B36" s="45">
        <v>334205.94559999998</v>
      </c>
    </row>
    <row r="37" spans="1:2" s="46" customFormat="1" ht="12.75" x14ac:dyDescent="0.25">
      <c r="A37" s="44" t="s">
        <v>102</v>
      </c>
      <c r="B37" s="45">
        <v>0</v>
      </c>
    </row>
    <row r="38" spans="1:2" s="46" customFormat="1" ht="12.75" x14ac:dyDescent="0.25">
      <c r="A38" s="44" t="s">
        <v>134</v>
      </c>
      <c r="B38" s="45">
        <v>383703.84</v>
      </c>
    </row>
    <row r="39" spans="1:2" s="46" customFormat="1" ht="12.75" x14ac:dyDescent="0.25">
      <c r="A39" s="44" t="s">
        <v>135</v>
      </c>
      <c r="B39" s="67">
        <v>0</v>
      </c>
    </row>
    <row r="40" spans="1:2" s="46" customFormat="1" ht="12.75" x14ac:dyDescent="0.25">
      <c r="A40" s="48" t="s">
        <v>136</v>
      </c>
      <c r="B40" s="67">
        <v>0</v>
      </c>
    </row>
    <row r="41" spans="1:2" s="46" customFormat="1" ht="12.75" x14ac:dyDescent="0.25">
      <c r="A41" s="44" t="s">
        <v>137</v>
      </c>
      <c r="B41" s="45">
        <v>1758345.8</v>
      </c>
    </row>
    <row r="42" spans="1:2" s="46" customFormat="1" ht="25.5" x14ac:dyDescent="0.25">
      <c r="A42" s="44" t="s">
        <v>142</v>
      </c>
      <c r="B42" s="45">
        <v>1219486.7559999998</v>
      </c>
    </row>
    <row r="43" spans="1:2" s="46" customFormat="1" ht="12.75" x14ac:dyDescent="0.25">
      <c r="A43" s="50" t="s">
        <v>115</v>
      </c>
      <c r="B43" s="47">
        <v>-84571.61</v>
      </c>
    </row>
    <row r="44" spans="1:2" s="46" customFormat="1" ht="12.75" x14ac:dyDescent="0.25">
      <c r="A44" s="50" t="s">
        <v>127</v>
      </c>
      <c r="B44" s="47">
        <v>36313.32</v>
      </c>
    </row>
    <row r="45" spans="1:2" s="46" customFormat="1" ht="12.75" x14ac:dyDescent="0.25">
      <c r="A45" s="44" t="s">
        <v>143</v>
      </c>
      <c r="B45" s="45">
        <v>3484617.3360179998</v>
      </c>
    </row>
    <row r="46" spans="1:2" s="46" customFormat="1" ht="12.75" x14ac:dyDescent="0.25">
      <c r="A46" s="50" t="s">
        <v>144</v>
      </c>
      <c r="B46" s="47">
        <v>-104882.31</v>
      </c>
    </row>
    <row r="47" spans="1:2" s="46" customFormat="1" ht="12.75" x14ac:dyDescent="0.25">
      <c r="A47" s="44" t="s">
        <v>145</v>
      </c>
      <c r="B47" s="45">
        <v>100764</v>
      </c>
    </row>
    <row r="48" spans="1:2" s="46" customFormat="1" ht="12.75" x14ac:dyDescent="0.25">
      <c r="A48" s="48" t="s">
        <v>146</v>
      </c>
      <c r="B48" s="49">
        <v>124371.58</v>
      </c>
    </row>
    <row r="49" spans="1:2" s="46" customFormat="1" ht="12.75" x14ac:dyDescent="0.25">
      <c r="A49" s="44" t="s">
        <v>147</v>
      </c>
      <c r="B49" s="67">
        <v>0</v>
      </c>
    </row>
    <row r="50" spans="1:2" s="46" customFormat="1" ht="12.75" x14ac:dyDescent="0.25">
      <c r="A50" s="48" t="s">
        <v>148</v>
      </c>
      <c r="B50" s="67"/>
    </row>
    <row r="51" spans="1:2" s="46" customFormat="1" ht="25.5" x14ac:dyDescent="0.25">
      <c r="A51" s="44" t="s">
        <v>149</v>
      </c>
      <c r="B51" s="67">
        <v>0</v>
      </c>
    </row>
    <row r="52" spans="1:2" x14ac:dyDescent="0.25">
      <c r="A52" s="9" t="s">
        <v>126</v>
      </c>
      <c r="B52" s="18">
        <f>B30+B31+B32+B33+B36+B34+B35+B37+B39+B38+B41+B47+B42+B40+B45+B48+B49+B50+B51</f>
        <v>9079396.9776179995</v>
      </c>
    </row>
    <row r="53" spans="1:2" ht="4.5" customHeight="1" x14ac:dyDescent="0.25">
      <c r="B53" s="2"/>
    </row>
    <row r="54" spans="1:2" x14ac:dyDescent="0.25">
      <c r="A54" s="9" t="s">
        <v>116</v>
      </c>
      <c r="B54" s="18">
        <f>C27-B52</f>
        <v>-28384.357618000358</v>
      </c>
    </row>
  </sheetData>
  <mergeCells count="4">
    <mergeCell ref="A5:A6"/>
    <mergeCell ref="A1:C1"/>
    <mergeCell ref="A3:C3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H54"/>
  <sheetViews>
    <sheetView zoomScaleNormal="100" workbookViewId="0">
      <pane ySplit="3" topLeftCell="A37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18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1607719.54</v>
      </c>
      <c r="C7" s="51">
        <v>1526332.49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265258.62</v>
      </c>
      <c r="C8" s="51">
        <v>263971.69</v>
      </c>
      <c r="E8" s="24"/>
      <c r="F8" s="27"/>
      <c r="G8" s="27"/>
      <c r="H8" s="55"/>
    </row>
    <row r="9" spans="1:8" s="46" customFormat="1" ht="12.75" x14ac:dyDescent="0.25">
      <c r="A9" s="44" t="s">
        <v>118</v>
      </c>
      <c r="B9" s="51">
        <v>1246121.76</v>
      </c>
      <c r="C9" s="51">
        <v>1174603.0900000001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453646.92</v>
      </c>
      <c r="C10" s="51">
        <v>426646.43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339766.38</v>
      </c>
      <c r="C11" s="51">
        <v>320344.14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64410.77</v>
      </c>
      <c r="C12" s="51">
        <v>60714.78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591965.79</v>
      </c>
      <c r="C14" s="51">
        <v>619198.62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4900</v>
      </c>
      <c r="C15" s="51">
        <v>4200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767501.95</v>
      </c>
      <c r="C16" s="51">
        <v>723766.52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27"/>
      <c r="G17" s="2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7"/>
      <c r="G18" s="27"/>
      <c r="H18" s="55"/>
    </row>
    <row r="19" spans="1:8" s="46" customFormat="1" ht="12.75" x14ac:dyDescent="0.25">
      <c r="A19" s="44" t="s">
        <v>141</v>
      </c>
      <c r="B19" s="51">
        <v>191274.90999999997</v>
      </c>
      <c r="C19" s="51">
        <v>181544.87000000002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7"/>
      <c r="G20" s="27"/>
    </row>
    <row r="21" spans="1:8" s="46" customFormat="1" ht="25.5" x14ac:dyDescent="0.25">
      <c r="A21" s="44" t="s">
        <v>109</v>
      </c>
      <c r="B21" s="45">
        <v>7149.49</v>
      </c>
      <c r="C21" s="51">
        <v>13701.459999999997</v>
      </c>
      <c r="E21" s="24"/>
      <c r="F21" s="27"/>
      <c r="G21" s="27"/>
    </row>
    <row r="22" spans="1:8" s="46" customFormat="1" ht="25.5" x14ac:dyDescent="0.25">
      <c r="A22" s="44" t="s">
        <v>110</v>
      </c>
      <c r="B22" s="45">
        <v>0</v>
      </c>
      <c r="C22" s="51">
        <v>35409.519999999997</v>
      </c>
      <c r="E22" s="24"/>
      <c r="F22" s="27"/>
      <c r="G22" s="27"/>
    </row>
    <row r="23" spans="1:8" s="46" customFormat="1" ht="12.75" x14ac:dyDescent="0.25">
      <c r="A23" s="44" t="s">
        <v>111</v>
      </c>
      <c r="B23" s="51">
        <v>113871.54</v>
      </c>
      <c r="C23" s="51">
        <v>107779.5</v>
      </c>
      <c r="E23" s="24"/>
      <c r="F23" s="27"/>
      <c r="G23" s="27"/>
    </row>
    <row r="24" spans="1:8" s="46" customFormat="1" ht="12.75" x14ac:dyDescent="0.2">
      <c r="A24" s="44" t="s">
        <v>112</v>
      </c>
      <c r="B24" s="67">
        <v>0</v>
      </c>
      <c r="C24" s="51">
        <v>121.55</v>
      </c>
      <c r="E24" s="24"/>
      <c r="F24" s="27"/>
      <c r="G24" s="27"/>
      <c r="H24" s="55"/>
    </row>
    <row r="25" spans="1:8" s="46" customFormat="1" ht="12.75" x14ac:dyDescent="0.2">
      <c r="A25" s="44" t="s">
        <v>150</v>
      </c>
      <c r="B25" s="45">
        <v>6741.85</v>
      </c>
      <c r="C25" s="51">
        <v>6741.85</v>
      </c>
      <c r="E25" s="24"/>
      <c r="F25" s="58"/>
      <c r="G25" s="58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8"/>
      <c r="G26" s="58"/>
      <c r="H26" s="55"/>
    </row>
    <row r="27" spans="1:8" x14ac:dyDescent="0.25">
      <c r="A27" s="9" t="s">
        <v>122</v>
      </c>
      <c r="B27" s="19">
        <f>SUM(B7:B26)</f>
        <v>5660329.5199999996</v>
      </c>
      <c r="C27" s="19">
        <f>SUM(C7:C26)</f>
        <v>5465076.5099999988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1608075.9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521687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453583.8</v>
      </c>
      <c r="E32" s="24"/>
      <c r="F32" s="27"/>
      <c r="G32" s="55"/>
      <c r="H32" s="55"/>
    </row>
    <row r="33" spans="1:8" s="46" customFormat="1" ht="12.75" x14ac:dyDescent="0.2">
      <c r="A33" s="44" t="s">
        <v>114</v>
      </c>
      <c r="B33" s="45">
        <v>339721.2</v>
      </c>
      <c r="E33" s="24"/>
      <c r="F33" s="27"/>
      <c r="G33" s="55"/>
      <c r="H33" s="55"/>
    </row>
    <row r="34" spans="1:8" s="46" customFormat="1" ht="12.75" x14ac:dyDescent="0.2">
      <c r="A34" s="44" t="s">
        <v>131</v>
      </c>
      <c r="B34" s="45">
        <v>64397.7</v>
      </c>
      <c r="E34" s="24"/>
      <c r="F34" s="2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531643.25210000004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769039.2</v>
      </c>
      <c r="E38" s="24"/>
      <c r="F38" s="2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7"/>
      <c r="G40" s="55"/>
      <c r="H40" s="55"/>
    </row>
    <row r="41" spans="1:8" s="46" customFormat="1" ht="12.75" x14ac:dyDescent="0.2">
      <c r="A41" s="44" t="s">
        <v>140</v>
      </c>
      <c r="B41" s="45">
        <v>189351.17</v>
      </c>
      <c r="E41" s="24"/>
      <c r="F41" s="27"/>
      <c r="G41" s="55"/>
      <c r="H41" s="55"/>
    </row>
    <row r="42" spans="1:8" s="46" customFormat="1" ht="25.5" x14ac:dyDescent="0.2">
      <c r="A42" s="44" t="s">
        <v>142</v>
      </c>
      <c r="B42" s="45">
        <v>18888.512500000019</v>
      </c>
      <c r="E42" s="24"/>
      <c r="F42" s="27"/>
      <c r="G42" s="55"/>
      <c r="H42" s="55"/>
    </row>
    <row r="43" spans="1:8" s="46" customFormat="1" ht="12.75" x14ac:dyDescent="0.25">
      <c r="A43" s="50" t="s">
        <v>115</v>
      </c>
      <c r="B43" s="47">
        <v>82196.33</v>
      </c>
      <c r="E43" s="24"/>
      <c r="F43" s="27"/>
    </row>
    <row r="44" spans="1:8" s="46" customFormat="1" ht="12.75" x14ac:dyDescent="0.2">
      <c r="A44" s="50" t="s">
        <v>127</v>
      </c>
      <c r="B44" s="47">
        <v>-63307.78999999995</v>
      </c>
      <c r="F44" s="58"/>
      <c r="H44" s="55"/>
    </row>
    <row r="45" spans="1:8" s="46" customFormat="1" ht="12.75" x14ac:dyDescent="0.2">
      <c r="A45" s="44" t="s">
        <v>143</v>
      </c>
      <c r="B45" s="45">
        <v>171163.57584599996</v>
      </c>
      <c r="E45" s="24"/>
      <c r="F45" s="27"/>
      <c r="H45" s="55"/>
    </row>
    <row r="46" spans="1:8" s="46" customFormat="1" ht="12.75" x14ac:dyDescent="0.2">
      <c r="A46" s="50" t="s">
        <v>144</v>
      </c>
      <c r="B46" s="47">
        <v>171163.61000000002</v>
      </c>
      <c r="F46" s="27"/>
      <c r="H46" s="55"/>
    </row>
    <row r="47" spans="1:8" s="46" customFormat="1" ht="12.75" x14ac:dyDescent="0.2">
      <c r="A47" s="44" t="s">
        <v>145</v>
      </c>
      <c r="B47" s="45">
        <v>121254</v>
      </c>
      <c r="E47" s="24"/>
      <c r="F47" s="27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7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H49" s="55"/>
    </row>
    <row r="50" spans="1:8" s="46" customFormat="1" ht="12.75" x14ac:dyDescent="0.2">
      <c r="A50" s="48" t="s">
        <v>148</v>
      </c>
      <c r="B50" s="67">
        <v>0</v>
      </c>
      <c r="F50" s="58"/>
      <c r="H50" s="55"/>
    </row>
    <row r="51" spans="1:8" s="46" customFormat="1" ht="25.5" x14ac:dyDescent="0.2">
      <c r="A51" s="44" t="s">
        <v>149</v>
      </c>
      <c r="B51" s="67">
        <v>0</v>
      </c>
      <c r="F51" s="58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4788805.3104459997</v>
      </c>
      <c r="E52" s="24"/>
      <c r="F52" s="27"/>
      <c r="G52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676271.19955399912</v>
      </c>
      <c r="E54" s="31"/>
      <c r="F54" s="39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H54"/>
  <sheetViews>
    <sheetView zoomScaleNormal="100" workbookViewId="0">
      <pane ySplit="3" topLeftCell="A40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19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1830993.45</v>
      </c>
      <c r="C7" s="51">
        <v>1831985.1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455485.07</v>
      </c>
      <c r="C8" s="51">
        <v>458645.39999999997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1418678.45</v>
      </c>
      <c r="C9" s="51">
        <v>1403624.8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516463.18</v>
      </c>
      <c r="C10" s="51">
        <v>509341.33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385680.89</v>
      </c>
      <c r="C11" s="51">
        <v>381467.9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73329.52</v>
      </c>
      <c r="C12" s="51">
        <v>72749.22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946043.5</v>
      </c>
      <c r="C14" s="51">
        <v>928433.06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194040</v>
      </c>
      <c r="C15" s="51">
        <v>211432</v>
      </c>
      <c r="E15" s="24"/>
      <c r="F15" s="24"/>
      <c r="G15" s="24"/>
    </row>
    <row r="16" spans="1:8" s="46" customFormat="1" ht="12.75" x14ac:dyDescent="0.25">
      <c r="A16" s="44" t="s">
        <v>107</v>
      </c>
      <c r="B16" s="51">
        <v>875651.49</v>
      </c>
      <c r="C16" s="51">
        <v>864874.04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197418.18999999997</v>
      </c>
      <c r="C19" s="51">
        <v>191718.41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2559737.19</v>
      </c>
      <c r="C21" s="51">
        <v>2529557.37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673.68</v>
      </c>
      <c r="C22" s="51">
        <v>250720.03999999998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129649.37</v>
      </c>
      <c r="C23" s="51">
        <v>128734.29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144311.54</v>
      </c>
      <c r="C24" s="51">
        <v>168617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10289.89</v>
      </c>
      <c r="C25" s="51">
        <v>10289.89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289800</v>
      </c>
      <c r="C26" s="51">
        <v>289800</v>
      </c>
      <c r="E26" s="24"/>
      <c r="F26" s="57"/>
      <c r="G26" s="57"/>
      <c r="H26" s="55"/>
    </row>
    <row r="27" spans="1:8" x14ac:dyDescent="0.2">
      <c r="A27" s="9" t="s">
        <v>122</v>
      </c>
      <c r="B27" s="19">
        <f>SUM(B7:B26)</f>
        <v>10028245.409999998</v>
      </c>
      <c r="C27" s="19">
        <f>SUM(C7:C26)</f>
        <v>10231989.85</v>
      </c>
      <c r="E27" s="41"/>
      <c r="F27" s="42"/>
      <c r="G27" s="42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1831066.56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4337776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516481.92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386830.08000000002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73327.679999999993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817718.40399999998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875681.28000000003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195969.53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2355765.3504999997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50336.27</v>
      </c>
      <c r="E43" s="24"/>
      <c r="F43" s="24"/>
    </row>
    <row r="44" spans="1:8" s="46" customFormat="1" ht="12.75" x14ac:dyDescent="0.2">
      <c r="A44" s="50" t="s">
        <v>127</v>
      </c>
      <c r="B44" s="47">
        <v>174929.32</v>
      </c>
      <c r="F44" s="56"/>
      <c r="H44" s="55"/>
    </row>
    <row r="45" spans="1:8" s="46" customFormat="1" ht="12.75" x14ac:dyDescent="0.2">
      <c r="A45" s="44" t="s">
        <v>143</v>
      </c>
      <c r="B45" s="45">
        <v>119091.658968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119091.65000000001</v>
      </c>
      <c r="F46" s="24"/>
      <c r="H46" s="55"/>
    </row>
    <row r="47" spans="1:8" s="46" customFormat="1" ht="12.75" x14ac:dyDescent="0.2">
      <c r="A47" s="44" t="s">
        <v>145</v>
      </c>
      <c r="B47" s="45">
        <v>114191.99975585938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45">
        <v>289800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11913700.463223858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-1681710.6132238582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H54"/>
  <sheetViews>
    <sheetView zoomScaleNormal="100" workbookViewId="0">
      <pane ySplit="3" topLeftCell="A40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20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480967.44</v>
      </c>
      <c r="C7" s="51">
        <v>482954.94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130899.89</v>
      </c>
      <c r="C8" s="51">
        <v>130011.15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372660.14</v>
      </c>
      <c r="C9" s="51">
        <v>368951.78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135664.89000000001</v>
      </c>
      <c r="C10" s="51">
        <v>133779.07999999999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101608.92</v>
      </c>
      <c r="C11" s="51">
        <v>100652.66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19262.060000000001</v>
      </c>
      <c r="C12" s="51">
        <v>19138.5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51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267447.07</v>
      </c>
      <c r="C14" s="51">
        <v>263119.5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0</v>
      </c>
      <c r="C15" s="51">
        <v>0</v>
      </c>
      <c r="E15" s="24"/>
      <c r="F15" s="24"/>
      <c r="G15" s="24"/>
    </row>
    <row r="16" spans="1:8" s="46" customFormat="1" ht="12.75" x14ac:dyDescent="0.25">
      <c r="A16" s="44" t="s">
        <v>107</v>
      </c>
      <c r="B16" s="51">
        <v>230017.12</v>
      </c>
      <c r="C16" s="51">
        <v>227555.59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57712.03</v>
      </c>
      <c r="C19" s="51">
        <v>55151.65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654873.41</v>
      </c>
      <c r="C21" s="51">
        <v>637557.11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77120.63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34055.64</v>
      </c>
      <c r="C23" s="51">
        <v>33893.19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40195.629999999997</v>
      </c>
      <c r="C24" s="51">
        <v>45115.38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78960</v>
      </c>
      <c r="C26" s="51">
        <v>78960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2604324.2399999998</v>
      </c>
      <c r="C27" s="19">
        <f>SUM(C7:C26)</f>
        <v>2653961.1599999997</v>
      </c>
      <c r="E27" s="25"/>
      <c r="F27" s="38"/>
      <c r="G27" s="38"/>
      <c r="H27" s="35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480923.76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184918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135652.32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101599.67999999999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19259.28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230180.64799999999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4"/>
      <c r="G37" s="55"/>
      <c r="H37" s="55"/>
    </row>
    <row r="38" spans="1:8" s="46" customFormat="1" ht="12.75" x14ac:dyDescent="0.2">
      <c r="A38" s="44" t="s">
        <v>134</v>
      </c>
      <c r="B38" s="45">
        <v>229994.88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57057.46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653351.64259999979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28899.869999999995</v>
      </c>
      <c r="E43" s="24"/>
      <c r="F43" s="24"/>
    </row>
    <row r="44" spans="1:8" s="46" customFormat="1" ht="12.75" x14ac:dyDescent="0.2">
      <c r="A44" s="50" t="s">
        <v>127</v>
      </c>
      <c r="B44" s="47">
        <v>45239.250000000007</v>
      </c>
      <c r="F44" s="56"/>
      <c r="H44" s="55"/>
    </row>
    <row r="45" spans="1:8" s="46" customFormat="1" ht="12.75" x14ac:dyDescent="0.2">
      <c r="A45" s="44" t="s">
        <v>143</v>
      </c>
      <c r="B45" s="45">
        <v>30963.93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30963.96</v>
      </c>
      <c r="F46" s="24"/>
      <c r="H46" s="55"/>
    </row>
    <row r="47" spans="1:8" s="46" customFormat="1" ht="12.75" x14ac:dyDescent="0.2">
      <c r="A47" s="44" t="s">
        <v>145</v>
      </c>
      <c r="B47" s="45">
        <v>56904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45">
        <v>78960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2259765.6006</v>
      </c>
      <c r="E52" s="31"/>
      <c r="F52" s="39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f>C27-B52</f>
        <v>394195.55939999968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H54"/>
  <sheetViews>
    <sheetView zoomScaleNormal="100" workbookViewId="0">
      <pane ySplit="3" topLeftCell="A25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21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ht="15" x14ac:dyDescent="0.25">
      <c r="A5" s="86" t="s">
        <v>103</v>
      </c>
      <c r="B5" s="90" t="s">
        <v>123</v>
      </c>
      <c r="C5" s="91"/>
      <c r="E5" s="24"/>
      <c r="F5" s="24"/>
      <c r="G5"/>
      <c r="H5"/>
    </row>
    <row r="6" spans="1:8" ht="15" x14ac:dyDescent="0.25">
      <c r="A6" s="87"/>
      <c r="B6" s="16" t="s">
        <v>97</v>
      </c>
      <c r="C6" s="16" t="s">
        <v>98</v>
      </c>
      <c r="E6" s="23"/>
      <c r="F6" s="24"/>
      <c r="G6" s="23"/>
      <c r="H6"/>
    </row>
    <row r="7" spans="1:8" s="46" customFormat="1" ht="12.75" x14ac:dyDescent="0.2">
      <c r="A7" s="44" t="s">
        <v>117</v>
      </c>
      <c r="B7" s="45">
        <v>486544.48</v>
      </c>
      <c r="C7" s="51">
        <v>492858.59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113548.23</v>
      </c>
      <c r="C8" s="51">
        <v>115599.69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376981.66</v>
      </c>
      <c r="C9" s="51">
        <v>377900.17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137238.44</v>
      </c>
      <c r="C10" s="51">
        <v>137125.82999999999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102787.32</v>
      </c>
      <c r="C11" s="51">
        <v>102991.98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19485.7</v>
      </c>
      <c r="C12" s="51">
        <v>19606.78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267784.15999999997</v>
      </c>
      <c r="C14" s="51">
        <v>267026.59999999998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0</v>
      </c>
      <c r="C15" s="51">
        <v>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232684.46</v>
      </c>
      <c r="C16" s="51">
        <v>232723.92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59280.619999999995</v>
      </c>
      <c r="C19" s="51">
        <v>62918.099999999991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3334.34</v>
      </c>
      <c r="C21" s="51">
        <v>13417.77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38834.979999999996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34451.47</v>
      </c>
      <c r="C23" s="51">
        <v>34682.199999999997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3353.27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0</v>
      </c>
      <c r="C26" s="51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1834120.88</v>
      </c>
      <c r="C27" s="19">
        <f>SUM(C7:C26)</f>
        <v>1899039.8800000001</v>
      </c>
      <c r="E27" s="25"/>
      <c r="F27" s="38"/>
      <c r="G27" s="38"/>
    </row>
    <row r="28" spans="1:8" ht="15" x14ac:dyDescent="0.25">
      <c r="B28" s="10"/>
      <c r="C28" s="46"/>
      <c r="E28" s="23"/>
      <c r="F28" s="30"/>
      <c r="G28"/>
      <c r="H28"/>
    </row>
    <row r="29" spans="1:8" ht="15" x14ac:dyDescent="0.25">
      <c r="A29" s="16" t="s">
        <v>103</v>
      </c>
      <c r="B29" s="17" t="s">
        <v>124</v>
      </c>
      <c r="C29" s="59"/>
      <c r="E29" s="23"/>
      <c r="F29" s="37"/>
      <c r="G29"/>
      <c r="H29"/>
    </row>
    <row r="30" spans="1:8" s="46" customFormat="1" ht="12.75" x14ac:dyDescent="0.2">
      <c r="A30" s="44" t="s">
        <v>117</v>
      </c>
      <c r="B30" s="45">
        <v>486609.66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629583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137256.12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102800.88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19486.98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228956.52799999999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232714.08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62998.53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19321.261600000002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4"/>
    </row>
    <row r="44" spans="1:8" s="46" customFormat="1" ht="12.75" x14ac:dyDescent="0.2">
      <c r="A44" s="50" t="s">
        <v>127</v>
      </c>
      <c r="B44" s="47">
        <v>19321.25</v>
      </c>
      <c r="F44" s="56"/>
      <c r="H44" s="55"/>
    </row>
    <row r="45" spans="1:8" s="46" customFormat="1" ht="12.75" x14ac:dyDescent="0.2">
      <c r="A45" s="44" t="s">
        <v>143</v>
      </c>
      <c r="B45" s="45">
        <v>27456.62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27456.61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56904.00048828125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45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2004087.6600882811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f>C27-B52</f>
        <v>-105047.78008828103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pageSetUpPr fitToPage="1"/>
  </sheetPr>
  <dimension ref="A1:H54"/>
  <sheetViews>
    <sheetView zoomScaleNormal="100" workbookViewId="0">
      <pane ySplit="3" topLeftCell="A46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22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2665604.36</v>
      </c>
      <c r="C7" s="51">
        <v>2594437.38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361001.30000000005</v>
      </c>
      <c r="C8" s="51">
        <v>356288.17000000004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2065347.76</v>
      </c>
      <c r="C9" s="51">
        <v>1989266.73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751878.48</v>
      </c>
      <c r="C10" s="51">
        <v>721899.45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563135.12</v>
      </c>
      <c r="C11" s="51">
        <v>542123.86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106754.65</v>
      </c>
      <c r="C12" s="51">
        <v>103015.67999999999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1049328.01</v>
      </c>
      <c r="C14" s="51">
        <v>1025673.69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81384</v>
      </c>
      <c r="C15" s="51">
        <v>81384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1274792.42</v>
      </c>
      <c r="C16" s="51">
        <v>1224992.6399999999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147962.41999999998</v>
      </c>
      <c r="C19" s="51">
        <v>148266.62000000002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50.88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3617163.1500000004</v>
      </c>
      <c r="C21" s="51">
        <v>3395250.92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300224.59000000003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188748.85</v>
      </c>
      <c r="C23" s="51">
        <v>182402.67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220136.2</v>
      </c>
      <c r="C24" s="51">
        <v>227523.96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43075.92</v>
      </c>
      <c r="C25" s="51">
        <v>41953.72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138900</v>
      </c>
      <c r="C26" s="51">
        <v>138900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13275212.640000001</v>
      </c>
      <c r="C27" s="19">
        <f>SUM(C7:C26)</f>
        <v>13073654.960000001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2665549.92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718693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751861.44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563122.56000000006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106745.76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871173.23320000002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1274760.96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149947.72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3523991.01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39799.899999999994</v>
      </c>
      <c r="E43" s="24"/>
      <c r="F43" s="24"/>
    </row>
    <row r="44" spans="1:8" s="46" customFormat="1" ht="12.75" x14ac:dyDescent="0.2">
      <c r="A44" s="50" t="s">
        <v>127</v>
      </c>
      <c r="B44" s="47">
        <v>138609.44999999998</v>
      </c>
      <c r="F44" s="56"/>
      <c r="H44" s="55"/>
    </row>
    <row r="45" spans="1:8" s="46" customFormat="1" ht="12.75" x14ac:dyDescent="0.2">
      <c r="A45" s="44" t="s">
        <v>143</v>
      </c>
      <c r="B45" s="45">
        <v>103665.15826200001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103665.16</v>
      </c>
      <c r="F46" s="24"/>
      <c r="H46" s="55"/>
    </row>
    <row r="47" spans="1:8" s="46" customFormat="1" ht="12.75" x14ac:dyDescent="0.2">
      <c r="A47" s="44" t="s">
        <v>145</v>
      </c>
      <c r="B47" s="45">
        <v>148488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H49" s="55"/>
    </row>
    <row r="50" spans="1:8" s="46" customFormat="1" ht="12.75" x14ac:dyDescent="0.2">
      <c r="A50" s="48" t="s">
        <v>148</v>
      </c>
      <c r="B50" s="45">
        <v>138900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11016898.761461999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2056756.1985380016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pageSetUpPr fitToPage="1"/>
  </sheetPr>
  <dimension ref="A1:H54"/>
  <sheetViews>
    <sheetView zoomScaleNormal="100" workbookViewId="0">
      <pane ySplit="3" topLeftCell="A40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23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2742228.16</v>
      </c>
      <c r="C7" s="51">
        <v>2619665.5499999998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666939.57000000007</v>
      </c>
      <c r="C8" s="51">
        <v>636243.04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2124716.34</v>
      </c>
      <c r="C9" s="51">
        <v>2003496.21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773491.3</v>
      </c>
      <c r="C10" s="51">
        <v>726069.3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579321.5</v>
      </c>
      <c r="C11" s="51">
        <v>545616.38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109824.04</v>
      </c>
      <c r="C12" s="51">
        <v>104198.32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132098.88</v>
      </c>
      <c r="C13" s="51">
        <v>123247.89</v>
      </c>
      <c r="E13" s="24"/>
      <c r="F13" s="24"/>
      <c r="G13" s="27"/>
      <c r="H13" s="55"/>
    </row>
    <row r="14" spans="1:8" s="46" customFormat="1" ht="12.75" x14ac:dyDescent="0.2">
      <c r="A14" s="44" t="s">
        <v>105</v>
      </c>
      <c r="B14" s="45">
        <v>1655137.9</v>
      </c>
      <c r="C14" s="51">
        <v>1544245.09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695124</v>
      </c>
      <c r="C15" s="51">
        <v>693524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1311438.92</v>
      </c>
      <c r="C16" s="51">
        <v>1229981.21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377739.61000000004</v>
      </c>
      <c r="C19" s="51">
        <v>393158.3299999999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17069.510000000002</v>
      </c>
      <c r="C21" s="51">
        <v>77922.100000000006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-7964.3</v>
      </c>
      <c r="C22" s="51">
        <v>129544.54000000001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194172.2</v>
      </c>
      <c r="C23" s="51">
        <v>184183.62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51515.02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66542.34</v>
      </c>
      <c r="C25" s="51">
        <v>70558.799999999988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0</v>
      </c>
      <c r="C26" s="51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11437879.969999997</v>
      </c>
      <c r="C27" s="19">
        <f>SUM(C7:C26)</f>
        <v>11133169.399999997</v>
      </c>
      <c r="E27" s="25"/>
      <c r="F27" s="38"/>
      <c r="G27" s="38"/>
      <c r="H27" s="35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2742257.88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2058010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773498.16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579327.84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109817.64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155523.5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1422755.8319999999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1311445.44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412462.67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189218.77300000002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115079.2</v>
      </c>
      <c r="E43" s="24"/>
      <c r="F43" s="24"/>
    </row>
    <row r="44" spans="1:8" s="46" customFormat="1" ht="12.75" x14ac:dyDescent="0.2">
      <c r="A44" s="50" t="s">
        <v>127</v>
      </c>
      <c r="B44" s="47">
        <v>74139.64</v>
      </c>
      <c r="F44" s="56"/>
      <c r="H44" s="55"/>
    </row>
    <row r="45" spans="1:8" s="46" customFormat="1" ht="12.75" x14ac:dyDescent="0.2">
      <c r="A45" s="44" t="s">
        <v>143</v>
      </c>
      <c r="B45" s="45">
        <v>303132.09333600011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303132.12</v>
      </c>
      <c r="F46" s="24"/>
      <c r="H46" s="55"/>
    </row>
    <row r="47" spans="1:8" s="46" customFormat="1" ht="12.75" x14ac:dyDescent="0.2">
      <c r="A47" s="44" t="s">
        <v>145</v>
      </c>
      <c r="B47" s="45">
        <v>223908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5130</v>
      </c>
      <c r="E48" s="24"/>
      <c r="F48" s="27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45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10286487.828336</v>
      </c>
      <c r="E52" s="31"/>
      <c r="F52" s="39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f>C27-B52</f>
        <v>846681.5716639962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H54"/>
  <sheetViews>
    <sheetView zoomScaleNormal="100" workbookViewId="0">
      <pane ySplit="3" topLeftCell="A37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24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2281735.42</v>
      </c>
      <c r="C7" s="51">
        <v>2181258.4899999998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404817.35</v>
      </c>
      <c r="C8" s="51">
        <v>381187.51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1767918.19</v>
      </c>
      <c r="C9" s="51">
        <v>1670659.41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643602.78</v>
      </c>
      <c r="C10" s="51">
        <v>605962.26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482035.82</v>
      </c>
      <c r="C11" s="51">
        <v>455128.66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91382.29</v>
      </c>
      <c r="C12" s="51">
        <v>86775.74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1199060.3500000001</v>
      </c>
      <c r="C14" s="51">
        <v>1137655.51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13200</v>
      </c>
      <c r="C15" s="51">
        <v>12100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1091213.72</v>
      </c>
      <c r="C16" s="51">
        <v>1026885.33</v>
      </c>
      <c r="E16" s="24"/>
      <c r="F16" s="27"/>
      <c r="G16" s="27"/>
    </row>
    <row r="17" spans="1:8" s="46" customFormat="1" ht="12.75" x14ac:dyDescent="0.25">
      <c r="A17" s="44" t="s">
        <v>120</v>
      </c>
      <c r="B17" s="45">
        <v>282072.73</v>
      </c>
      <c r="C17" s="45">
        <v>265267.03000000003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285377.43</v>
      </c>
      <c r="C19" s="51">
        <v>281017.61999999994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6526.0599999999995</v>
      </c>
      <c r="C21" s="51">
        <v>140946.82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267866.04000000004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153062.68</v>
      </c>
      <c r="C23" s="51">
        <v>145324.51999999999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52971.040000000001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16985.64</v>
      </c>
      <c r="C25" s="51">
        <v>1415.47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514800</v>
      </c>
      <c r="C26" s="51">
        <v>514800</v>
      </c>
      <c r="E26" s="24"/>
      <c r="F26" s="57"/>
      <c r="G26" s="57"/>
      <c r="H26" s="55"/>
    </row>
    <row r="27" spans="1:8" x14ac:dyDescent="0.2">
      <c r="A27" s="9" t="s">
        <v>122</v>
      </c>
      <c r="B27" s="19">
        <f>SUM(B7:B26)</f>
        <v>9233790.4600000009</v>
      </c>
      <c r="C27" s="19">
        <f>SUM(C7:C26)</f>
        <v>9227221.4500000011</v>
      </c>
      <c r="E27" s="41"/>
      <c r="F27" s="42"/>
      <c r="G27" s="42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2281803.36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1489769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643619.52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482052.48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91378.08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1113206.3119999999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1091239.68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282072.73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197539.20000000001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-42742.475999999995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2530.7600000000002</v>
      </c>
      <c r="E43" s="24"/>
      <c r="F43" s="24"/>
    </row>
    <row r="44" spans="1:8" s="46" customFormat="1" ht="12.75" x14ac:dyDescent="0.2">
      <c r="A44" s="50" t="s">
        <v>127</v>
      </c>
      <c r="B44" s="47">
        <v>-45273.229999999996</v>
      </c>
      <c r="F44" s="56"/>
      <c r="H44" s="55"/>
    </row>
    <row r="45" spans="1:8" s="46" customFormat="1" ht="12.75" x14ac:dyDescent="0.2">
      <c r="A45" s="44" t="s">
        <v>143</v>
      </c>
      <c r="B45" s="45">
        <v>152687.559006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152687.64000000001</v>
      </c>
      <c r="F46" s="24"/>
      <c r="H46" s="55"/>
    </row>
    <row r="47" spans="1:8" s="46" customFormat="1" ht="12.75" x14ac:dyDescent="0.2">
      <c r="A47" s="44" t="s">
        <v>145</v>
      </c>
      <c r="B47" s="45">
        <v>212376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H49" s="55"/>
    </row>
    <row r="50" spans="1:8" s="46" customFormat="1" ht="12.75" x14ac:dyDescent="0.2">
      <c r="A50" s="48" t="s">
        <v>148</v>
      </c>
      <c r="B50" s="45">
        <v>514800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8509801.445005998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717420.0049940031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pageSetUpPr fitToPage="1"/>
  </sheetPr>
  <dimension ref="A1:H54"/>
  <sheetViews>
    <sheetView zoomScaleNormal="100" workbookViewId="0">
      <pane ySplit="3" topLeftCell="A40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25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3822599.36</v>
      </c>
      <c r="C7" s="51">
        <v>3780776.43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533541.64</v>
      </c>
      <c r="C8" s="51">
        <v>524451.31000000006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2955042.31</v>
      </c>
      <c r="C9" s="51">
        <v>2893366.68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1074773.1399999999</v>
      </c>
      <c r="C10" s="51">
        <v>1048729.1100000001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805347.75</v>
      </c>
      <c r="C11" s="51">
        <v>787822.39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152791.23000000001</v>
      </c>
      <c r="C12" s="51">
        <v>150072.41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2004147.87</v>
      </c>
      <c r="C14" s="51">
        <v>1957561.43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24000</v>
      </c>
      <c r="C15" s="51">
        <v>22000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1821610.86</v>
      </c>
      <c r="C16" s="51">
        <v>1776471.57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470839.54</v>
      </c>
      <c r="C17" s="51">
        <v>459060.58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354072.79000000004</v>
      </c>
      <c r="C19" s="51">
        <v>382493.78999999992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91430.589999999982</v>
      </c>
      <c r="C21" s="51">
        <v>329791.40999999997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94769.23000000001</v>
      </c>
      <c r="C22" s="51">
        <v>730888.32000000018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270128.46000000002</v>
      </c>
      <c r="C23" s="51">
        <v>265408.34000000003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105892.65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41581.81</v>
      </c>
      <c r="C25" s="51">
        <v>102989.62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858000</v>
      </c>
      <c r="C26" s="67">
        <v>858000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15374676.58</v>
      </c>
      <c r="C27" s="19">
        <f>SUM(C7:C26)</f>
        <v>16175776.039999999</v>
      </c>
      <c r="E27" s="25"/>
      <c r="F27" s="38"/>
      <c r="G27" s="38"/>
      <c r="H27" s="35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3788256.72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3486440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1068539.04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800304.96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151706.16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1844996.7239999999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1811679.36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470839.54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391430.62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0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4"/>
    </row>
    <row r="44" spans="1:8" s="46" customFormat="1" ht="12.75" x14ac:dyDescent="0.2">
      <c r="A44" s="50" t="s">
        <v>127</v>
      </c>
      <c r="B44" s="47">
        <v>0</v>
      </c>
      <c r="F44" s="56"/>
      <c r="H44" s="55"/>
    </row>
    <row r="45" spans="1:8" s="46" customFormat="1" ht="12.75" x14ac:dyDescent="0.2">
      <c r="A45" s="44" t="s">
        <v>143</v>
      </c>
      <c r="B45" s="45">
        <v>98137.871999999988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98137.889999999985</v>
      </c>
      <c r="F46" s="24"/>
      <c r="H46" s="55"/>
    </row>
    <row r="47" spans="1:8" s="46" customFormat="1" ht="12.75" x14ac:dyDescent="0.2">
      <c r="A47" s="44" t="s">
        <v>145</v>
      </c>
      <c r="B47" s="45">
        <v>210000.0009765625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2305.9899999999998</v>
      </c>
      <c r="E48" s="24"/>
      <c r="F48" s="27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H49" s="55"/>
    </row>
    <row r="50" spans="1:8" s="46" customFormat="1" ht="12.75" x14ac:dyDescent="0.2">
      <c r="A50" s="48" t="s">
        <v>148</v>
      </c>
      <c r="B50" s="67">
        <v>858000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45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14982636.98697656</v>
      </c>
      <c r="E52" s="31"/>
      <c r="F52" s="39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f>C27-B52</f>
        <v>1193139.0530234389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1:H54"/>
  <sheetViews>
    <sheetView zoomScaleNormal="100" workbookViewId="0">
      <pane ySplit="3" topLeftCell="A37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26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2413383.71</v>
      </c>
      <c r="C7" s="51">
        <v>2385666.0299999998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447059.31000000006</v>
      </c>
      <c r="C8" s="51">
        <v>427869.27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1871020.67</v>
      </c>
      <c r="C9" s="51">
        <v>1823161.65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681136.14</v>
      </c>
      <c r="C10" s="51">
        <v>660458.44999999995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510151.15</v>
      </c>
      <c r="C11" s="51">
        <v>496300.29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96713.74</v>
      </c>
      <c r="C12" s="51">
        <v>94526.56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1296877.93</v>
      </c>
      <c r="C14" s="51">
        <v>1247510.48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15600</v>
      </c>
      <c r="C15" s="51">
        <v>14300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1154850.3500000001</v>
      </c>
      <c r="C16" s="51">
        <v>1119356.77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298521.2</v>
      </c>
      <c r="C17" s="51">
        <v>288909.05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311577.46999999997</v>
      </c>
      <c r="C19" s="51">
        <v>311140.76999999996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3533996.7900000005</v>
      </c>
      <c r="C21" s="51">
        <v>3324203.6399999992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246.12</v>
      </c>
      <c r="C22" s="51">
        <v>436189.85999999993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170995.01</v>
      </c>
      <c r="C23" s="51">
        <v>167216.95999999999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187371.88</v>
      </c>
      <c r="C24" s="51">
        <v>202182.72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26691</v>
      </c>
      <c r="C25" s="51">
        <v>14991.41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139800</v>
      </c>
      <c r="C26" s="51">
        <v>139800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13155992.470000001</v>
      </c>
      <c r="C27" s="19">
        <f>SUM(C7:C26)</f>
        <v>13153783.909999998</v>
      </c>
      <c r="E27" s="25"/>
      <c r="F27" s="38"/>
      <c r="G27" s="38"/>
      <c r="H27" s="35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2413716.2400000002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1316036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680827.68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509920.32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96660.72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1199009.1828000001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1154325.1200000001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298521.2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216417.6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3854602.09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114443.60999999999</v>
      </c>
      <c r="E43" s="24"/>
      <c r="F43" s="24"/>
    </row>
    <row r="44" spans="1:8" s="46" customFormat="1" ht="12.75" x14ac:dyDescent="0.2">
      <c r="A44" s="50" t="s">
        <v>127</v>
      </c>
      <c r="B44" s="47">
        <v>163144.45999999996</v>
      </c>
      <c r="F44" s="56"/>
      <c r="H44" s="55"/>
    </row>
    <row r="45" spans="1:8" s="46" customFormat="1" ht="12.75" x14ac:dyDescent="0.2">
      <c r="A45" s="44" t="s">
        <v>143</v>
      </c>
      <c r="B45" s="45">
        <v>111918.91645799999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111918.94</v>
      </c>
      <c r="F46" s="24"/>
      <c r="H46" s="55"/>
    </row>
    <row r="47" spans="1:8" s="46" customFormat="1" ht="12.75" x14ac:dyDescent="0.2">
      <c r="A47" s="44" t="s">
        <v>145</v>
      </c>
      <c r="B47" s="45">
        <v>214908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H49" s="55"/>
    </row>
    <row r="50" spans="1:8" s="46" customFormat="1" ht="12.75" x14ac:dyDescent="0.2">
      <c r="A50" s="48" t="s">
        <v>148</v>
      </c>
      <c r="B50" s="45">
        <v>139800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12206663.069258001</v>
      </c>
      <c r="E52" s="31"/>
      <c r="F52" s="39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f>C27-B52</f>
        <v>947120.84074199758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pageSetUpPr fitToPage="1"/>
  </sheetPr>
  <dimension ref="A1:H54"/>
  <sheetViews>
    <sheetView zoomScaleNormal="100" workbookViewId="0">
      <pane ySplit="3" topLeftCell="A22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27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1516271.46</v>
      </c>
      <c r="C7" s="51">
        <v>1427802.13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208985.57</v>
      </c>
      <c r="C8" s="51">
        <v>207285.08000000002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1174830</v>
      </c>
      <c r="C9" s="51">
        <v>1095718.8500000001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427685.88</v>
      </c>
      <c r="C10" s="51">
        <v>396623.28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320325.84000000003</v>
      </c>
      <c r="C11" s="51">
        <v>297804.11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60724.56</v>
      </c>
      <c r="C12" s="51">
        <v>57385.98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73665.37</v>
      </c>
      <c r="C13" s="51">
        <v>68843.05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1241867.6399999999</v>
      </c>
      <c r="C14" s="51">
        <v>1141886.33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0</v>
      </c>
      <c r="C15" s="51">
        <v>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725136.78</v>
      </c>
      <c r="C16" s="51">
        <v>669332.80000000005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144907.17000000001</v>
      </c>
      <c r="C19" s="51">
        <v>135742.53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21.06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6509.79</v>
      </c>
      <c r="C21" s="51">
        <v>76613.67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191504.06000000003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107368.65</v>
      </c>
      <c r="C23" s="51">
        <v>99942.51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19576.3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287040</v>
      </c>
      <c r="C26" s="51">
        <v>287040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6295318.7100000009</v>
      </c>
      <c r="C27" s="19">
        <f>SUM(C7:C26)</f>
        <v>6173121.7399999984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1516274.46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538121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427689.72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320327.28000000003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60721.38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73921.679999999993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1102710.6395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725136.48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156453.16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0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4"/>
    </row>
    <row r="44" spans="1:8" s="46" customFormat="1" ht="12.75" x14ac:dyDescent="0.2">
      <c r="A44" s="50" t="s">
        <v>127</v>
      </c>
      <c r="B44" s="47">
        <v>0</v>
      </c>
      <c r="F44" s="56"/>
      <c r="H44" s="55"/>
    </row>
    <row r="45" spans="1:8" s="46" customFormat="1" ht="12.75" x14ac:dyDescent="0.2">
      <c r="A45" s="44" t="s">
        <v>143</v>
      </c>
      <c r="B45" s="45">
        <v>38997.558000000005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38997.57</v>
      </c>
      <c r="F46" s="24"/>
      <c r="H46" s="55"/>
    </row>
    <row r="47" spans="1:8" s="46" customFormat="1" ht="12.75" x14ac:dyDescent="0.2">
      <c r="A47" s="44" t="s">
        <v>145</v>
      </c>
      <c r="B47" s="45">
        <v>74460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45">
        <v>287040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5321853.3574999999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f>C27-B52</f>
        <v>851268.38249999844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H54"/>
  <sheetViews>
    <sheetView zoomScaleNormal="100" workbookViewId="0">
      <pane ySplit="3" topLeftCell="A37" activePane="bottomLeft" state="frozen"/>
      <selection sqref="A1:C1"/>
      <selection pane="bottomLeft" sqref="A1:C1"/>
    </sheetView>
  </sheetViews>
  <sheetFormatPr defaultColWidth="15"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2" width="15" style="2"/>
    <col min="13" max="13" width="23.42578125" style="2" customWidth="1"/>
    <col min="14" max="16" width="15" style="2"/>
    <col min="17" max="17" width="31.5703125" style="2" customWidth="1"/>
    <col min="18" max="16384" width="1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1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F5" s="6"/>
    </row>
    <row r="6" spans="1:8" x14ac:dyDescent="0.25">
      <c r="A6" s="87"/>
      <c r="B6" s="16" t="s">
        <v>97</v>
      </c>
      <c r="C6" s="16" t="s">
        <v>98</v>
      </c>
    </row>
    <row r="7" spans="1:8" s="46" customFormat="1" ht="12.75" x14ac:dyDescent="0.25">
      <c r="A7" s="44" t="s">
        <v>117</v>
      </c>
      <c r="B7" s="45">
        <v>1665377.06</v>
      </c>
      <c r="C7" s="51">
        <v>1600689.93</v>
      </c>
      <c r="D7" s="59"/>
    </row>
    <row r="8" spans="1:8" s="46" customFormat="1" ht="25.5" x14ac:dyDescent="0.25">
      <c r="A8" s="44" t="s">
        <v>106</v>
      </c>
      <c r="B8" s="45">
        <v>238945.26</v>
      </c>
      <c r="C8" s="51">
        <v>244897.01</v>
      </c>
    </row>
    <row r="9" spans="1:8" s="46" customFormat="1" ht="12.75" x14ac:dyDescent="0.25">
      <c r="A9" s="44" t="s">
        <v>118</v>
      </c>
      <c r="B9" s="51">
        <v>1290356.1599999999</v>
      </c>
      <c r="C9" s="51">
        <v>1226691.69</v>
      </c>
      <c r="E9" s="24"/>
      <c r="F9" s="29"/>
      <c r="G9" s="29"/>
    </row>
    <row r="10" spans="1:8" s="46" customFormat="1" ht="25.5" x14ac:dyDescent="0.2">
      <c r="A10" s="44" t="s">
        <v>113</v>
      </c>
      <c r="B10" s="45">
        <v>469748.11</v>
      </c>
      <c r="C10" s="51">
        <v>444422.49</v>
      </c>
      <c r="E10" s="24"/>
      <c r="F10" s="29"/>
      <c r="G10" s="29"/>
      <c r="H10" s="55"/>
    </row>
    <row r="11" spans="1:8" s="46" customFormat="1" ht="12.75" x14ac:dyDescent="0.2">
      <c r="A11" s="44" t="s">
        <v>104</v>
      </c>
      <c r="B11" s="45">
        <v>350871.76</v>
      </c>
      <c r="C11" s="51">
        <v>333055.64</v>
      </c>
      <c r="E11" s="24"/>
      <c r="F11" s="29"/>
      <c r="G11" s="29"/>
      <c r="H11" s="55"/>
    </row>
    <row r="12" spans="1:8" s="46" customFormat="1" ht="12.75" x14ac:dyDescent="0.2">
      <c r="A12" s="44" t="s">
        <v>100</v>
      </c>
      <c r="B12" s="45">
        <v>66697.05</v>
      </c>
      <c r="C12" s="51">
        <v>63060.33</v>
      </c>
      <c r="E12" s="24"/>
      <c r="F12" s="29"/>
      <c r="G12" s="29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9"/>
      <c r="G13" s="29"/>
      <c r="H13" s="55"/>
    </row>
    <row r="14" spans="1:8" s="46" customFormat="1" ht="12.75" x14ac:dyDescent="0.2">
      <c r="A14" s="44" t="s">
        <v>105</v>
      </c>
      <c r="B14" s="45">
        <v>895838.68</v>
      </c>
      <c r="C14" s="51">
        <v>840433.55</v>
      </c>
      <c r="E14" s="24"/>
      <c r="F14" s="29"/>
      <c r="G14" s="29"/>
      <c r="H14" s="55"/>
    </row>
    <row r="15" spans="1:8" s="46" customFormat="1" ht="12.75" x14ac:dyDescent="0.25">
      <c r="A15" s="44" t="s">
        <v>119</v>
      </c>
      <c r="B15" s="51">
        <v>67200</v>
      </c>
      <c r="C15" s="51">
        <v>61600</v>
      </c>
      <c r="E15" s="24"/>
      <c r="F15" s="29"/>
      <c r="G15" s="29"/>
    </row>
    <row r="16" spans="1:8" s="46" customFormat="1" ht="12.75" x14ac:dyDescent="0.25">
      <c r="A16" s="44" t="s">
        <v>107</v>
      </c>
      <c r="B16" s="51">
        <v>796446.44</v>
      </c>
      <c r="C16" s="51">
        <v>751495.07</v>
      </c>
      <c r="E16" s="24"/>
      <c r="F16" s="29"/>
      <c r="G16" s="29"/>
    </row>
    <row r="17" spans="1:8" s="46" customFormat="1" ht="12.75" x14ac:dyDescent="0.25">
      <c r="A17" s="44" t="s">
        <v>120</v>
      </c>
      <c r="B17" s="51">
        <v>205878.26</v>
      </c>
      <c r="C17" s="51">
        <v>194350.58</v>
      </c>
      <c r="E17" s="24"/>
      <c r="F17" s="29"/>
      <c r="G17" s="29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9"/>
      <c r="G18" s="29"/>
      <c r="H18" s="55"/>
    </row>
    <row r="19" spans="1:8" s="46" customFormat="1" ht="12.75" x14ac:dyDescent="0.25">
      <c r="A19" s="44" t="s">
        <v>141</v>
      </c>
      <c r="B19" s="51">
        <v>142403.13999999998</v>
      </c>
      <c r="C19" s="51">
        <v>138186.5</v>
      </c>
      <c r="E19" s="24"/>
      <c r="F19" s="29"/>
      <c r="G19" s="29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9"/>
      <c r="G20" s="29"/>
    </row>
    <row r="21" spans="1:8" s="46" customFormat="1" ht="25.5" x14ac:dyDescent="0.25">
      <c r="A21" s="44" t="s">
        <v>109</v>
      </c>
      <c r="B21" s="45">
        <v>7494.7999999999993</v>
      </c>
      <c r="C21" s="51">
        <v>42931.330000000009</v>
      </c>
      <c r="E21" s="24"/>
      <c r="F21" s="29"/>
      <c r="G21" s="29"/>
    </row>
    <row r="22" spans="1:8" s="46" customFormat="1" ht="25.5" x14ac:dyDescent="0.25">
      <c r="A22" s="44" t="s">
        <v>110</v>
      </c>
      <c r="B22" s="45">
        <v>0</v>
      </c>
      <c r="C22" s="51">
        <v>97383.169999999984</v>
      </c>
      <c r="E22" s="24"/>
      <c r="F22" s="29"/>
      <c r="G22" s="29"/>
    </row>
    <row r="23" spans="1:8" s="46" customFormat="1" ht="12.75" x14ac:dyDescent="0.25">
      <c r="A23" s="44" t="s">
        <v>111</v>
      </c>
      <c r="B23" s="51">
        <v>117924.18</v>
      </c>
      <c r="C23" s="51">
        <v>111867.05</v>
      </c>
      <c r="E23" s="24"/>
      <c r="F23" s="29"/>
      <c r="G23" s="29"/>
    </row>
    <row r="24" spans="1:8" s="46" customFormat="1" ht="12.75" x14ac:dyDescent="0.2">
      <c r="A24" s="44" t="s">
        <v>112</v>
      </c>
      <c r="B24" s="67">
        <v>0</v>
      </c>
      <c r="C24" s="51">
        <v>5028.7299999999996</v>
      </c>
      <c r="E24" s="24"/>
      <c r="F24" s="29"/>
      <c r="G24" s="29"/>
      <c r="H24" s="55"/>
    </row>
    <row r="25" spans="1:8" s="46" customFormat="1" ht="12.75" x14ac:dyDescent="0.2">
      <c r="A25" s="44" t="s">
        <v>150</v>
      </c>
      <c r="B25" s="45">
        <v>74627.460000000006</v>
      </c>
      <c r="C25" s="51">
        <v>74011.819999999992</v>
      </c>
      <c r="E25" s="24"/>
      <c r="F25" s="64"/>
      <c r="G25" s="64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64"/>
      <c r="G26" s="64"/>
      <c r="H26" s="55"/>
    </row>
    <row r="27" spans="1:8" x14ac:dyDescent="0.25">
      <c r="A27" s="9" t="s">
        <v>122</v>
      </c>
      <c r="B27" s="19">
        <f>SUM(B7:B26)</f>
        <v>6389808.3599999985</v>
      </c>
      <c r="C27" s="19">
        <f>SUM(C7:C26)</f>
        <v>6230104.8900000015</v>
      </c>
      <c r="E27" s="25"/>
      <c r="F27" s="26"/>
      <c r="G27" s="26"/>
    </row>
    <row r="28" spans="1:8" ht="15" x14ac:dyDescent="0.25">
      <c r="B28" s="10"/>
      <c r="C28" s="46"/>
    </row>
    <row r="29" spans="1:8" ht="15" x14ac:dyDescent="0.25">
      <c r="A29" s="16" t="s">
        <v>103</v>
      </c>
      <c r="B29" s="17" t="s">
        <v>124</v>
      </c>
      <c r="C29" s="59"/>
      <c r="F29"/>
      <c r="G29"/>
    </row>
    <row r="30" spans="1:8" s="46" customFormat="1" ht="12.75" x14ac:dyDescent="0.2">
      <c r="A30" s="44" t="s">
        <v>117</v>
      </c>
      <c r="B30" s="45">
        <v>1665245.04</v>
      </c>
      <c r="C30" s="59"/>
      <c r="E30" s="60"/>
      <c r="F30" s="55"/>
      <c r="G30" s="55"/>
    </row>
    <row r="31" spans="1:8" s="46" customFormat="1" ht="12.75" x14ac:dyDescent="0.2">
      <c r="A31" s="44" t="s">
        <v>125</v>
      </c>
      <c r="B31" s="45">
        <v>633637</v>
      </c>
      <c r="D31" s="24"/>
      <c r="E31" s="27"/>
      <c r="F31" s="55"/>
      <c r="G31" s="55"/>
    </row>
    <row r="32" spans="1:8" s="46" customFormat="1" ht="25.5" x14ac:dyDescent="0.2">
      <c r="A32" s="44" t="s">
        <v>99</v>
      </c>
      <c r="B32" s="45">
        <v>469709.28</v>
      </c>
      <c r="D32" s="24"/>
      <c r="E32" s="27"/>
      <c r="F32" s="55"/>
      <c r="G32" s="55"/>
    </row>
    <row r="33" spans="1:7" s="46" customFormat="1" ht="12.75" x14ac:dyDescent="0.2">
      <c r="A33" s="44" t="s">
        <v>114</v>
      </c>
      <c r="B33" s="45">
        <v>351798.72</v>
      </c>
      <c r="D33" s="24"/>
      <c r="E33" s="27"/>
      <c r="F33" s="55"/>
      <c r="G33" s="55"/>
    </row>
    <row r="34" spans="1:7" s="46" customFormat="1" ht="12.75" x14ac:dyDescent="0.2">
      <c r="A34" s="44" t="s">
        <v>131</v>
      </c>
      <c r="B34" s="45">
        <v>66687.12</v>
      </c>
      <c r="D34" s="24"/>
      <c r="E34" s="27"/>
      <c r="F34" s="55"/>
      <c r="G34" s="55"/>
    </row>
    <row r="35" spans="1:7" s="46" customFormat="1" ht="12.75" x14ac:dyDescent="0.2">
      <c r="A35" s="44" t="s">
        <v>132</v>
      </c>
      <c r="B35" s="67">
        <v>0</v>
      </c>
      <c r="D35" s="24"/>
      <c r="E35" s="27"/>
      <c r="F35" s="55"/>
      <c r="G35" s="55"/>
    </row>
    <row r="36" spans="1:7" s="46" customFormat="1" ht="12.75" x14ac:dyDescent="0.2">
      <c r="A36" s="44" t="s">
        <v>133</v>
      </c>
      <c r="B36" s="45">
        <v>835758.57609999995</v>
      </c>
      <c r="D36" s="24"/>
      <c r="E36" s="27"/>
      <c r="F36" s="55"/>
      <c r="G36" s="55"/>
    </row>
    <row r="37" spans="1:7" s="46" customFormat="1" ht="12.75" x14ac:dyDescent="0.2">
      <c r="A37" s="44" t="s">
        <v>102</v>
      </c>
      <c r="B37" s="45">
        <v>0</v>
      </c>
      <c r="D37" s="24"/>
      <c r="E37" s="27"/>
      <c r="F37" s="55"/>
      <c r="G37" s="55"/>
    </row>
    <row r="38" spans="1:7" s="46" customFormat="1" ht="12.75" x14ac:dyDescent="0.2">
      <c r="A38" s="44" t="s">
        <v>134</v>
      </c>
      <c r="B38" s="45">
        <v>796379.52</v>
      </c>
      <c r="D38" s="24"/>
      <c r="E38" s="27"/>
      <c r="F38" s="55"/>
      <c r="G38" s="55"/>
    </row>
    <row r="39" spans="1:7" s="46" customFormat="1" ht="12.75" x14ac:dyDescent="0.2">
      <c r="A39" s="44" t="s">
        <v>135</v>
      </c>
      <c r="B39" s="45">
        <v>205878.26</v>
      </c>
      <c r="D39" s="24"/>
      <c r="E39" s="27"/>
      <c r="F39" s="55"/>
      <c r="G39" s="55"/>
    </row>
    <row r="40" spans="1:7" s="46" customFormat="1" ht="12.75" x14ac:dyDescent="0.2">
      <c r="A40" s="48" t="s">
        <v>136</v>
      </c>
      <c r="B40" s="67">
        <v>0</v>
      </c>
      <c r="D40" s="24"/>
      <c r="E40" s="27"/>
      <c r="F40" s="55"/>
      <c r="G40" s="55"/>
    </row>
    <row r="41" spans="1:7" s="46" customFormat="1" ht="12.75" x14ac:dyDescent="0.2">
      <c r="A41" s="44" t="s">
        <v>140</v>
      </c>
      <c r="B41" s="45">
        <v>161242.29</v>
      </c>
      <c r="D41" s="24"/>
      <c r="E41" s="27"/>
      <c r="F41" s="55"/>
      <c r="G41" s="55"/>
    </row>
    <row r="42" spans="1:7" s="46" customFormat="1" ht="25.5" x14ac:dyDescent="0.25">
      <c r="A42" s="44" t="s">
        <v>142</v>
      </c>
      <c r="B42" s="45">
        <v>0</v>
      </c>
      <c r="D42" s="24"/>
      <c r="E42" s="27"/>
    </row>
    <row r="43" spans="1:7" s="46" customFormat="1" ht="12.75" x14ac:dyDescent="0.2">
      <c r="A43" s="50" t="s">
        <v>115</v>
      </c>
      <c r="B43" s="47">
        <v>0</v>
      </c>
      <c r="D43" s="24"/>
      <c r="E43" s="27"/>
      <c r="G43" s="55"/>
    </row>
    <row r="44" spans="1:7" s="46" customFormat="1" ht="12.75" x14ac:dyDescent="0.2">
      <c r="A44" s="50" t="s">
        <v>127</v>
      </c>
      <c r="B44" s="47">
        <v>0</v>
      </c>
      <c r="E44" s="58"/>
      <c r="G44" s="55"/>
    </row>
    <row r="45" spans="1:7" s="46" customFormat="1" ht="12.75" x14ac:dyDescent="0.2">
      <c r="A45" s="44" t="s">
        <v>143</v>
      </c>
      <c r="B45" s="45">
        <v>61546.085388</v>
      </c>
      <c r="D45" s="24"/>
      <c r="E45" s="27"/>
      <c r="G45" s="55"/>
    </row>
    <row r="46" spans="1:7" s="46" customFormat="1" ht="12.75" x14ac:dyDescent="0.2">
      <c r="A46" s="50" t="s">
        <v>144</v>
      </c>
      <c r="B46" s="45">
        <v>61546.109999999993</v>
      </c>
      <c r="E46" s="27"/>
      <c r="G46" s="55"/>
    </row>
    <row r="47" spans="1:7" s="46" customFormat="1" ht="12.75" x14ac:dyDescent="0.2">
      <c r="A47" s="44" t="s">
        <v>145</v>
      </c>
      <c r="B47" s="45">
        <v>392971.0859375</v>
      </c>
      <c r="D47" s="24"/>
      <c r="E47" s="27"/>
      <c r="F47" s="55"/>
      <c r="G47" s="55"/>
    </row>
    <row r="48" spans="1:7" s="46" customFormat="1" ht="12.75" x14ac:dyDescent="0.2">
      <c r="A48" s="48" t="s">
        <v>146</v>
      </c>
      <c r="B48" s="49">
        <v>3680</v>
      </c>
      <c r="D48" s="24"/>
      <c r="E48" s="27"/>
      <c r="F48" s="55"/>
      <c r="G48" s="55"/>
    </row>
    <row r="49" spans="1:7" s="46" customFormat="1" ht="12.75" x14ac:dyDescent="0.2">
      <c r="A49" s="44" t="s">
        <v>147</v>
      </c>
      <c r="B49" s="45">
        <v>0</v>
      </c>
      <c r="D49" s="24"/>
      <c r="E49" s="27"/>
      <c r="G49" s="55"/>
    </row>
    <row r="50" spans="1:7" s="46" customFormat="1" ht="12.75" x14ac:dyDescent="0.2">
      <c r="A50" s="48" t="s">
        <v>148</v>
      </c>
      <c r="B50" s="67">
        <v>0</v>
      </c>
      <c r="D50" s="24"/>
      <c r="E50" s="58"/>
      <c r="F50" s="55"/>
      <c r="G50" s="55"/>
    </row>
    <row r="51" spans="1:7" s="46" customFormat="1" ht="25.5" x14ac:dyDescent="0.2">
      <c r="A51" s="44" t="s">
        <v>149</v>
      </c>
      <c r="B51" s="67">
        <v>0</v>
      </c>
      <c r="D51" s="24"/>
      <c r="E51" s="58"/>
      <c r="F51" s="55"/>
      <c r="G51" s="55"/>
    </row>
    <row r="52" spans="1:7" ht="15" x14ac:dyDescent="0.25">
      <c r="A52" s="9" t="s">
        <v>126</v>
      </c>
      <c r="B52" s="18">
        <f>B30+B31+B32+B33+B36+B34+B35+B37+B39+B38+B41+B47+B42+B40+B45+B48+B49+B50+B51</f>
        <v>5644532.9774255008</v>
      </c>
      <c r="D52" s="24"/>
      <c r="E52" s="24"/>
      <c r="F52"/>
    </row>
    <row r="53" spans="1:7" ht="4.5" customHeight="1" x14ac:dyDescent="0.25">
      <c r="B53" s="2"/>
      <c r="D53"/>
      <c r="E53" s="31"/>
      <c r="F53" s="32"/>
    </row>
    <row r="54" spans="1:7" ht="15" x14ac:dyDescent="0.25">
      <c r="A54" s="9" t="s">
        <v>116</v>
      </c>
      <c r="B54" s="18">
        <f>C27-B52</f>
        <v>585571.91257450078</v>
      </c>
      <c r="D54"/>
      <c r="E54" s="31"/>
      <c r="F54" s="32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pageSetUpPr fitToPage="1"/>
  </sheetPr>
  <dimension ref="A1:H54"/>
  <sheetViews>
    <sheetView zoomScaleNormal="100" workbookViewId="0">
      <pane ySplit="3" topLeftCell="A22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28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4368937.62</v>
      </c>
      <c r="C7" s="51">
        <v>4353816.25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1326956.78</v>
      </c>
      <c r="C8" s="51">
        <v>1297052.2000000002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3385224.93</v>
      </c>
      <c r="C9" s="51">
        <v>3323487.87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1232373.1399999999</v>
      </c>
      <c r="C10" s="51">
        <v>1203260.1200000001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67">
        <v>0</v>
      </c>
      <c r="C11" s="67">
        <v>0</v>
      </c>
      <c r="E11" s="24"/>
      <c r="F11" s="24"/>
      <c r="G11" s="24"/>
      <c r="H11" s="55"/>
    </row>
    <row r="12" spans="1:8" s="46" customFormat="1" ht="12.75" x14ac:dyDescent="0.2">
      <c r="A12" s="44" t="s">
        <v>100</v>
      </c>
      <c r="B12" s="45">
        <v>174983.66</v>
      </c>
      <c r="C12" s="51">
        <v>172731.47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210469.55</v>
      </c>
      <c r="C13" s="51">
        <v>207246.22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2743895.47</v>
      </c>
      <c r="C14" s="51">
        <v>2678437.13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358779.48</v>
      </c>
      <c r="C15" s="51">
        <v>358779.48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2089460.99</v>
      </c>
      <c r="C16" s="51">
        <v>2039991.55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1221702.8800000004</v>
      </c>
      <c r="C19" s="51">
        <v>1349363.35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5606632.5800000001</v>
      </c>
      <c r="C21" s="51">
        <v>5330508.7699999996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20359767.300000001</v>
      </c>
      <c r="C22" s="51">
        <v>19351576.630000003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339818.89</v>
      </c>
      <c r="C23" s="51">
        <v>335743.07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838745.81</v>
      </c>
      <c r="C24" s="51">
        <v>632205.11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741937.05999999994</v>
      </c>
      <c r="C25" s="51">
        <v>729578.48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677760</v>
      </c>
      <c r="C26" s="51">
        <v>677760</v>
      </c>
      <c r="E26" s="24"/>
      <c r="F26" s="57"/>
      <c r="G26" s="57"/>
      <c r="H26" s="55"/>
    </row>
    <row r="27" spans="1:8" x14ac:dyDescent="0.2">
      <c r="A27" s="9" t="s">
        <v>122</v>
      </c>
      <c r="B27" s="19">
        <f>SUM(B7:B26)</f>
        <v>45677446.140000015</v>
      </c>
      <c r="C27" s="19">
        <f>SUM(C7:C26)</f>
        <v>44041537.700000003</v>
      </c>
      <c r="E27" s="41"/>
      <c r="F27" s="42"/>
      <c r="G27" s="42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4462489.62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2960758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1226586.24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67">
        <v>0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174144.96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210198.48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2360031.0162999998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4"/>
      <c r="G37" s="55"/>
      <c r="H37" s="55"/>
    </row>
    <row r="38" spans="1:8" s="46" customFormat="1" ht="12.75" x14ac:dyDescent="0.2">
      <c r="A38" s="44" t="s">
        <v>134</v>
      </c>
      <c r="B38" s="45">
        <v>2079644.16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1127303.52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6621506.718700001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280959.03999999998</v>
      </c>
      <c r="E43" s="24"/>
      <c r="F43" s="24"/>
    </row>
    <row r="44" spans="1:8" s="46" customFormat="1" ht="12.75" x14ac:dyDescent="0.2">
      <c r="A44" s="50" t="s">
        <v>127</v>
      </c>
      <c r="B44" s="47">
        <v>454593.22000000003</v>
      </c>
      <c r="F44" s="56"/>
      <c r="H44" s="55"/>
    </row>
    <row r="45" spans="1:8" s="46" customFormat="1" ht="12.75" x14ac:dyDescent="0.2">
      <c r="A45" s="44" t="s">
        <v>143</v>
      </c>
      <c r="B45" s="45">
        <v>20069532.647999994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602752.23000000021</v>
      </c>
      <c r="F46" s="24"/>
      <c r="H46" s="55"/>
    </row>
    <row r="47" spans="1:8" s="46" customFormat="1" ht="12.75" x14ac:dyDescent="0.2">
      <c r="A47" s="44" t="s">
        <v>145</v>
      </c>
      <c r="B47" s="45">
        <v>720500.625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8070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238029.37849999999</v>
      </c>
      <c r="D49" s="59"/>
      <c r="E49" s="24"/>
      <c r="F49" s="27"/>
      <c r="H49" s="55"/>
    </row>
    <row r="50" spans="1:8" s="46" customFormat="1" ht="12.75" x14ac:dyDescent="0.2">
      <c r="A50" s="48" t="s">
        <v>148</v>
      </c>
      <c r="B50" s="45">
        <v>677760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42936555.366499998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f>C27-B52</f>
        <v>1104982.3335000053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pageSetUpPr fitToPage="1"/>
  </sheetPr>
  <dimension ref="A1:H54"/>
  <sheetViews>
    <sheetView zoomScaleNormal="100" workbookViewId="0">
      <pane ySplit="3" topLeftCell="A22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29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3167059.09</v>
      </c>
      <c r="C7" s="51">
        <v>3178994.71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1097241.56</v>
      </c>
      <c r="C8" s="51">
        <v>1082404.55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2453893.7799999998</v>
      </c>
      <c r="C9" s="51">
        <v>2420459.2000000002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893312.12</v>
      </c>
      <c r="C10" s="51">
        <v>875972.91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67">
        <v>0</v>
      </c>
      <c r="C11" s="67">
        <v>0</v>
      </c>
      <c r="E11" s="24"/>
      <c r="F11" s="24"/>
      <c r="G11" s="24"/>
      <c r="H11" s="55"/>
    </row>
    <row r="12" spans="1:8" s="46" customFormat="1" ht="12.75" x14ac:dyDescent="0.2">
      <c r="A12" s="44" t="s">
        <v>100</v>
      </c>
      <c r="B12" s="45">
        <v>126842.29</v>
      </c>
      <c r="C12" s="51">
        <v>126168.67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152257.26</v>
      </c>
      <c r="C13" s="51">
        <v>150530.62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2149639.59</v>
      </c>
      <c r="C14" s="51">
        <v>2114173.9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0</v>
      </c>
      <c r="C15" s="51">
        <v>0</v>
      </c>
      <c r="E15" s="24"/>
      <c r="F15" s="24"/>
      <c r="G15" s="24"/>
    </row>
    <row r="16" spans="1:8" s="46" customFormat="1" ht="12.75" x14ac:dyDescent="0.25">
      <c r="A16" s="44" t="s">
        <v>107</v>
      </c>
      <c r="B16" s="51">
        <v>1514613.64</v>
      </c>
      <c r="C16" s="51">
        <v>1484216.57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1046268.7400000002</v>
      </c>
      <c r="C19" s="51">
        <v>1047200.5300000001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4165070.3600000003</v>
      </c>
      <c r="C21" s="51">
        <v>4095759.8600000003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14073057.379999999</v>
      </c>
      <c r="C22" s="51">
        <v>13783986.369999997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246324.54</v>
      </c>
      <c r="C23" s="51">
        <v>244853.76000000001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486154.69</v>
      </c>
      <c r="C24" s="51">
        <v>429600.98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27265.260000000002</v>
      </c>
      <c r="C25" s="51">
        <v>27265.260000000002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640800</v>
      </c>
      <c r="C26" s="51">
        <v>640800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32239800.300000001</v>
      </c>
      <c r="C27" s="19">
        <f>SUM(C7:C26)</f>
        <v>31702387.890000001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3295273.51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4138294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891916.92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67">
        <v>0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126630.18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169225.59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1855914.8931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4"/>
      <c r="G37" s="55"/>
      <c r="H37" s="55"/>
    </row>
    <row r="38" spans="1:8" s="46" customFormat="1" ht="12.75" x14ac:dyDescent="0.2">
      <c r="A38" s="44" t="s">
        <v>134</v>
      </c>
      <c r="B38" s="45">
        <v>1512221.28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1046835.45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4686280.3685000017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230636.40000000002</v>
      </c>
      <c r="E43" s="24"/>
      <c r="F43" s="24"/>
    </row>
    <row r="44" spans="1:8" s="46" customFormat="1" ht="12.75" x14ac:dyDescent="0.2">
      <c r="A44" s="50" t="s">
        <v>127</v>
      </c>
      <c r="B44" s="47">
        <v>373361.95999999996</v>
      </c>
      <c r="F44" s="56"/>
      <c r="H44" s="55"/>
    </row>
    <row r="45" spans="1:8" s="46" customFormat="1" ht="12.75" x14ac:dyDescent="0.2">
      <c r="A45" s="44" t="s">
        <v>143</v>
      </c>
      <c r="B45" s="45">
        <v>13330133.873999998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494038.53999999986</v>
      </c>
      <c r="F46" s="24"/>
      <c r="H46" s="55"/>
    </row>
    <row r="47" spans="1:8" s="46" customFormat="1" ht="12.75" x14ac:dyDescent="0.2">
      <c r="A47" s="44" t="s">
        <v>145</v>
      </c>
      <c r="B47" s="45">
        <v>326662.3125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6110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126.5795</v>
      </c>
      <c r="E49" s="24"/>
      <c r="F49" s="27"/>
      <c r="H49" s="55"/>
    </row>
    <row r="50" spans="1:8" s="46" customFormat="1" ht="12.75" x14ac:dyDescent="0.2">
      <c r="A50" s="48" t="s">
        <v>148</v>
      </c>
      <c r="B50" s="45">
        <v>640800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32026424.957600001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-324037.06760000065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pageSetUpPr fitToPage="1"/>
  </sheetPr>
  <dimension ref="A1:H54"/>
  <sheetViews>
    <sheetView zoomScaleNormal="100" workbookViewId="0">
      <pane ySplit="3" topLeftCell="A25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30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941358.24</v>
      </c>
      <c r="C7" s="51">
        <v>888058.02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263431.71000000002</v>
      </c>
      <c r="C8" s="51">
        <v>246234.77000000002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729376.56</v>
      </c>
      <c r="C9" s="51">
        <v>684283.88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265526.28000000003</v>
      </c>
      <c r="C10" s="51">
        <v>248578.93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67">
        <v>0</v>
      </c>
      <c r="C11" s="67">
        <v>0</v>
      </c>
      <c r="E11" s="24"/>
      <c r="F11" s="24"/>
      <c r="G11" s="24"/>
      <c r="H11" s="55"/>
    </row>
    <row r="12" spans="1:8" s="46" customFormat="1" ht="12.75" x14ac:dyDescent="0.2">
      <c r="A12" s="44" t="s">
        <v>100</v>
      </c>
      <c r="B12" s="45">
        <v>37700.22</v>
      </c>
      <c r="C12" s="51">
        <v>35465.599999999999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45347.34</v>
      </c>
      <c r="C13" s="51">
        <v>42611.06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669328.6</v>
      </c>
      <c r="C14" s="51">
        <v>622004.78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0</v>
      </c>
      <c r="C15" s="51">
        <v>0</v>
      </c>
      <c r="E15" s="24"/>
      <c r="F15" s="24"/>
      <c r="G15" s="24"/>
    </row>
    <row r="16" spans="1:8" s="46" customFormat="1" ht="12.75" x14ac:dyDescent="0.25">
      <c r="A16" s="44" t="s">
        <v>107</v>
      </c>
      <c r="B16" s="51">
        <v>450193.32</v>
      </c>
      <c r="C16" s="51">
        <v>421206.53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255069.74000000002</v>
      </c>
      <c r="C19" s="51">
        <v>272845.90000000002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1360625.42</v>
      </c>
      <c r="C21" s="51">
        <v>1222701.3899999999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4090219.67</v>
      </c>
      <c r="C22" s="51">
        <v>3695028.3200000012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73211.520000000004</v>
      </c>
      <c r="C23" s="51">
        <v>68945.59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296634.65000000002</v>
      </c>
      <c r="C24" s="51">
        <v>178026.55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126000</v>
      </c>
      <c r="C26" s="51">
        <v>126000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9604023.2699999996</v>
      </c>
      <c r="C27" s="19">
        <f>SUM(C7:C26)</f>
        <v>8751991.3200000022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995657.5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287748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265530.96000000002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67">
        <v>0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37698.839999999997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105924.24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577789.89670000004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4"/>
      <c r="G37" s="55"/>
      <c r="H37" s="55"/>
    </row>
    <row r="38" spans="1:8" s="46" customFormat="1" ht="12.75" x14ac:dyDescent="0.2">
      <c r="A38" s="44" t="s">
        <v>134</v>
      </c>
      <c r="B38" s="45">
        <v>450200.64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346206.07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1542435.98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55322.490000000005</v>
      </c>
      <c r="E43" s="24"/>
      <c r="F43" s="24"/>
    </row>
    <row r="44" spans="1:8" s="46" customFormat="1" ht="12.75" x14ac:dyDescent="0.2">
      <c r="A44" s="50" t="s">
        <v>127</v>
      </c>
      <c r="B44" s="47">
        <v>89512.08</v>
      </c>
      <c r="F44" s="56"/>
      <c r="H44" s="55"/>
    </row>
    <row r="45" spans="1:8" s="46" customFormat="1" ht="12.75" x14ac:dyDescent="0.2">
      <c r="A45" s="44" t="s">
        <v>143</v>
      </c>
      <c r="B45" s="45">
        <v>3788780.6159999999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118597.14</v>
      </c>
      <c r="F46" s="24"/>
      <c r="H46" s="55"/>
    </row>
    <row r="47" spans="1:8" s="46" customFormat="1" ht="12.75" x14ac:dyDescent="0.2">
      <c r="A47" s="44" t="s">
        <v>145</v>
      </c>
      <c r="B47" s="45">
        <v>161915.15625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1620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45">
        <v>126000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8687507.8989499994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64483.421050002798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pageSetUpPr fitToPage="1"/>
  </sheetPr>
  <dimension ref="A1:H54"/>
  <sheetViews>
    <sheetView zoomScaleNormal="100" workbookViewId="0">
      <pane ySplit="3" topLeftCell="A19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31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4365150.1399999997</v>
      </c>
      <c r="C7" s="51">
        <v>4193260.41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1288722.45</v>
      </c>
      <c r="C8" s="51">
        <v>1216984.82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3382208.54</v>
      </c>
      <c r="C9" s="51">
        <v>3203013.58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1231274.8500000001</v>
      </c>
      <c r="C10" s="51">
        <v>1160985.47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67">
        <v>0</v>
      </c>
      <c r="C11" s="67">
        <v>0</v>
      </c>
      <c r="E11" s="24"/>
      <c r="F11" s="24"/>
      <c r="G11" s="24"/>
      <c r="H11" s="55"/>
    </row>
    <row r="12" spans="1:8" s="46" customFormat="1" ht="12.75" x14ac:dyDescent="0.2">
      <c r="A12" s="44" t="s">
        <v>100</v>
      </c>
      <c r="B12" s="45">
        <v>174837.55</v>
      </c>
      <c r="C12" s="51">
        <v>166225.38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210284.23</v>
      </c>
      <c r="C13" s="51">
        <v>199400.36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2736825.97</v>
      </c>
      <c r="C14" s="51">
        <v>2570299.0099999998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543215.52</v>
      </c>
      <c r="C15" s="51">
        <v>598295.52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2087598.71</v>
      </c>
      <c r="C16" s="51">
        <v>1968978.19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1538576.12</v>
      </c>
      <c r="C19" s="51">
        <v>1450288.0499999998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6121904.3300000001</v>
      </c>
      <c r="C21" s="51">
        <v>5615444.5799999991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20054871.040000003</v>
      </c>
      <c r="C22" s="51">
        <v>18411745.989999998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339542.59</v>
      </c>
      <c r="C23" s="51">
        <v>323127.88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878959.99</v>
      </c>
      <c r="C24" s="51">
        <v>632707.59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617561.90999999992</v>
      </c>
      <c r="C25" s="51">
        <v>496100.77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847200</v>
      </c>
      <c r="C26" s="51">
        <v>847200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46418733.940000005</v>
      </c>
      <c r="C27" s="19">
        <f>SUM(C7:C26)</f>
        <v>43054057.600000009</v>
      </c>
      <c r="E27" s="25"/>
      <c r="F27" s="38"/>
      <c r="G27" s="38"/>
    </row>
    <row r="28" spans="1:8" ht="15" x14ac:dyDescent="0.25">
      <c r="B28" s="10"/>
      <c r="C28" s="46"/>
      <c r="E28"/>
      <c r="F28" s="26"/>
      <c r="G28" s="26"/>
      <c r="H28"/>
    </row>
    <row r="29" spans="1:8" ht="15" x14ac:dyDescent="0.25">
      <c r="A29" s="16" t="s">
        <v>103</v>
      </c>
      <c r="B29" s="17" t="s">
        <v>124</v>
      </c>
      <c r="C29" s="59"/>
      <c r="G29"/>
      <c r="H29"/>
    </row>
    <row r="30" spans="1:8" s="46" customFormat="1" ht="12.75" x14ac:dyDescent="0.2">
      <c r="A30" s="44" t="s">
        <v>117</v>
      </c>
      <c r="B30" s="45">
        <v>4492926.3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8789622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1224399.24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67">
        <v>0</v>
      </c>
      <c r="E33" s="24"/>
      <c r="F33" s="37"/>
      <c r="G33" s="55"/>
      <c r="H33" s="55"/>
    </row>
    <row r="34" spans="1:8" s="46" customFormat="1" ht="12.75" x14ac:dyDescent="0.25">
      <c r="A34" s="44" t="s">
        <v>131</v>
      </c>
      <c r="B34" s="45">
        <v>173834.46</v>
      </c>
      <c r="E34" s="24"/>
      <c r="F34" s="37"/>
    </row>
    <row r="35" spans="1:8" s="46" customFormat="1" ht="12.75" x14ac:dyDescent="0.2">
      <c r="A35" s="44" t="s">
        <v>132</v>
      </c>
      <c r="B35" s="45">
        <v>159296.97</v>
      </c>
      <c r="E35" s="24"/>
      <c r="F35" s="27"/>
      <c r="G35" s="55"/>
      <c r="H35" s="55"/>
    </row>
    <row r="36" spans="1:8" s="46" customFormat="1" ht="12.75" x14ac:dyDescent="0.25">
      <c r="A36" s="44" t="s">
        <v>133</v>
      </c>
      <c r="B36" s="45">
        <v>2362025.8048999999</v>
      </c>
      <c r="E36" s="24"/>
      <c r="F36" s="27"/>
    </row>
    <row r="37" spans="1:8" s="46" customFormat="1" ht="12.75" x14ac:dyDescent="0.2">
      <c r="A37" s="44" t="s">
        <v>102</v>
      </c>
      <c r="B37" s="45">
        <v>0</v>
      </c>
      <c r="E37" s="24"/>
      <c r="F37" s="24"/>
      <c r="G37" s="55"/>
      <c r="H37" s="55"/>
    </row>
    <row r="38" spans="1:8" s="46" customFormat="1" ht="12.75" x14ac:dyDescent="0.25">
      <c r="A38" s="44" t="s">
        <v>134</v>
      </c>
      <c r="B38" s="45">
        <v>2075936.16</v>
      </c>
      <c r="E38" s="24"/>
      <c r="F38" s="37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1583801.57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7478375.4441999998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272713.90999999997</v>
      </c>
      <c r="E43" s="24"/>
      <c r="F43" s="24"/>
    </row>
    <row r="44" spans="1:8" s="46" customFormat="1" ht="12.75" x14ac:dyDescent="0.2">
      <c r="A44" s="50" t="s">
        <v>127</v>
      </c>
      <c r="B44" s="47">
        <v>441464.78</v>
      </c>
      <c r="F44" s="56"/>
      <c r="G44" s="55"/>
      <c r="H44" s="55"/>
    </row>
    <row r="45" spans="1:8" s="46" customFormat="1" ht="12.75" x14ac:dyDescent="0.2">
      <c r="A45" s="44" t="s">
        <v>143</v>
      </c>
      <c r="B45" s="45">
        <v>19511637.425999999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584919.67000000004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709184.625</v>
      </c>
      <c r="E47" s="24"/>
      <c r="F47" s="24"/>
      <c r="H47" s="55"/>
    </row>
    <row r="48" spans="1:8" s="46" customFormat="1" ht="12.75" x14ac:dyDescent="0.2">
      <c r="A48" s="48" t="s">
        <v>146</v>
      </c>
      <c r="B48" s="49">
        <v>8100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192083.0906</v>
      </c>
      <c r="E49" s="24"/>
      <c r="F49" s="27"/>
      <c r="H49" s="55"/>
    </row>
    <row r="50" spans="1:8" s="46" customFormat="1" ht="12.75" x14ac:dyDescent="0.2">
      <c r="A50" s="48" t="s">
        <v>148</v>
      </c>
      <c r="B50" s="45">
        <v>847200</v>
      </c>
      <c r="E50" s="24"/>
      <c r="F50" s="57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49608423.090700001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-6554365.4906999916</v>
      </c>
      <c r="E54" s="31"/>
      <c r="F54" s="39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H54"/>
  <sheetViews>
    <sheetView zoomScaleNormal="100" workbookViewId="0">
      <pane ySplit="3" topLeftCell="A22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32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3162789.99</v>
      </c>
      <c r="C7" s="51">
        <v>3123264.87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980636.88</v>
      </c>
      <c r="C8" s="51">
        <v>947167.72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2450569.06</v>
      </c>
      <c r="C9" s="51">
        <v>2374639.64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892116.64</v>
      </c>
      <c r="C10" s="51">
        <v>859422.71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67">
        <v>0</v>
      </c>
      <c r="C11" s="67">
        <v>0</v>
      </c>
      <c r="E11" s="24"/>
      <c r="F11" s="24"/>
      <c r="G11" s="24"/>
      <c r="H11" s="55"/>
    </row>
    <row r="12" spans="1:8" s="46" customFormat="1" ht="12.75" x14ac:dyDescent="0.2">
      <c r="A12" s="44" t="s">
        <v>100</v>
      </c>
      <c r="B12" s="45">
        <v>126663.89</v>
      </c>
      <c r="C12" s="51">
        <v>123538.28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152357.66</v>
      </c>
      <c r="C13" s="51">
        <v>148057.26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2178979.2999999998</v>
      </c>
      <c r="C14" s="51">
        <v>2087681.87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213600</v>
      </c>
      <c r="C15" s="51">
        <v>242300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1512564.54</v>
      </c>
      <c r="C16" s="51">
        <v>1456652.26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919001.13000000012</v>
      </c>
      <c r="C19" s="51">
        <v>1029627.7099999998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4008057.9700000007</v>
      </c>
      <c r="C21" s="51">
        <v>3691446.1500000004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15665751.950000001</v>
      </c>
      <c r="C22" s="51">
        <v>14984154.859999999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245969.94</v>
      </c>
      <c r="C23" s="51">
        <v>239770.04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553224.68999999994</v>
      </c>
      <c r="C24" s="51">
        <v>351756.16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60216.520000000004</v>
      </c>
      <c r="C25" s="51">
        <v>60964.01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640800</v>
      </c>
      <c r="C26" s="51">
        <v>640800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33763300.159999996</v>
      </c>
      <c r="C27" s="19">
        <f>SUM(C7:C26)</f>
        <v>32361243.539999999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3294522.03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3256477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891683.64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67">
        <v>0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126597.06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143510.67000000001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1892404.2015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4"/>
      <c r="G37" s="55"/>
      <c r="H37" s="55"/>
    </row>
    <row r="38" spans="1:8" s="46" customFormat="1" ht="12.75" x14ac:dyDescent="0.2">
      <c r="A38" s="44" t="s">
        <v>134</v>
      </c>
      <c r="B38" s="45">
        <v>1511825.76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986226.17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4684110.0998999998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206438.46999999997</v>
      </c>
      <c r="E43" s="24"/>
      <c r="F43" s="24"/>
    </row>
    <row r="44" spans="1:8" s="46" customFormat="1" ht="12.75" x14ac:dyDescent="0.2">
      <c r="A44" s="50" t="s">
        <v>127</v>
      </c>
      <c r="B44" s="47">
        <v>334061.34000000008</v>
      </c>
      <c r="F44" s="56"/>
      <c r="H44" s="55"/>
    </row>
    <row r="45" spans="1:8" s="46" customFormat="1" ht="12.75" x14ac:dyDescent="0.2">
      <c r="A45" s="44" t="s">
        <v>143</v>
      </c>
      <c r="B45" s="45">
        <v>15301076.486159999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442577.47</v>
      </c>
      <c r="F46" s="24"/>
      <c r="H46" s="55"/>
    </row>
    <row r="47" spans="1:8" s="46" customFormat="1" ht="12.75" x14ac:dyDescent="0.2">
      <c r="A47" s="44" t="s">
        <v>145</v>
      </c>
      <c r="B47" s="45">
        <v>334198.3125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6220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19.719899999999999</v>
      </c>
      <c r="E49" s="24"/>
      <c r="F49" s="24"/>
      <c r="H49" s="55"/>
    </row>
    <row r="50" spans="1:8" s="46" customFormat="1" ht="12.75" x14ac:dyDescent="0.2">
      <c r="A50" s="48" t="s">
        <v>148</v>
      </c>
      <c r="B50" s="45">
        <v>640800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33069671.149959996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-708427.60995999724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pageSetUpPr fitToPage="1"/>
  </sheetPr>
  <dimension ref="A1:H54"/>
  <sheetViews>
    <sheetView zoomScaleNormal="100" workbookViewId="0">
      <pane ySplit="3" topLeftCell="A16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33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483182.82</v>
      </c>
      <c r="C7" s="51">
        <v>440383.07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90696.38</v>
      </c>
      <c r="C8" s="51">
        <v>83555.87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374376.52</v>
      </c>
      <c r="C9" s="51">
        <v>339717.33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136289.79999999999</v>
      </c>
      <c r="C10" s="51">
        <v>123498.25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101963.98</v>
      </c>
      <c r="C11" s="51">
        <v>92658.04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19351.060000000001</v>
      </c>
      <c r="C12" s="51">
        <v>17558.23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23275.96</v>
      </c>
      <c r="C13" s="51">
        <v>21011.99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267627.3</v>
      </c>
      <c r="C14" s="51">
        <v>243874.89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0</v>
      </c>
      <c r="C15" s="51">
        <v>0</v>
      </c>
      <c r="E15" s="24"/>
      <c r="F15" s="24"/>
      <c r="G15" s="24"/>
    </row>
    <row r="16" spans="1:8" s="46" customFormat="1" ht="12.75" x14ac:dyDescent="0.25">
      <c r="A16" s="44" t="s">
        <v>107</v>
      </c>
      <c r="B16" s="51">
        <v>231076.9</v>
      </c>
      <c r="C16" s="51">
        <v>209557.71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61755.719999999994</v>
      </c>
      <c r="C19" s="51">
        <v>60732.29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2835.58</v>
      </c>
      <c r="C21" s="51">
        <v>15869.380000000001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20546.039999999997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34212.769999999997</v>
      </c>
      <c r="C23" s="51">
        <v>31156.3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2337.64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112800</v>
      </c>
      <c r="C26" s="51">
        <v>112800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1939444.79</v>
      </c>
      <c r="C27" s="19">
        <f>SUM(C7:C26)</f>
        <v>1815257.0299999998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483198.12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544709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136293.84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102080.16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19350.36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79660.5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230127.10399999999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231082.56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68085.2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0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4"/>
    </row>
    <row r="44" spans="1:8" s="46" customFormat="1" ht="12.75" x14ac:dyDescent="0.2">
      <c r="A44" s="50" t="s">
        <v>127</v>
      </c>
      <c r="B44" s="47">
        <v>0</v>
      </c>
      <c r="F44" s="56"/>
      <c r="H44" s="55"/>
    </row>
    <row r="45" spans="1:8" s="46" customFormat="1" ht="12.75" x14ac:dyDescent="0.2">
      <c r="A45" s="44" t="s">
        <v>143</v>
      </c>
      <c r="B45" s="45">
        <v>21837.830147999997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21837.85</v>
      </c>
      <c r="F46" s="24"/>
      <c r="H46" s="55"/>
    </row>
    <row r="47" spans="1:8" s="46" customFormat="1" ht="12.75" x14ac:dyDescent="0.2">
      <c r="A47" s="44" t="s">
        <v>145</v>
      </c>
      <c r="B47" s="45">
        <v>53136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45">
        <v>112800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2082360.6741480001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f>C27-B52</f>
        <v>-267103.64414800028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H54"/>
  <sheetViews>
    <sheetView zoomScaleNormal="100" workbookViewId="0">
      <pane ySplit="3" topLeftCell="A40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34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483515.09</v>
      </c>
      <c r="C7" s="51">
        <v>445543.46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107658.31</v>
      </c>
      <c r="C8" s="51">
        <v>98937.17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373870.94</v>
      </c>
      <c r="C9" s="51">
        <v>339797.09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136038.41</v>
      </c>
      <c r="C10" s="51">
        <v>122812.3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101936.1</v>
      </c>
      <c r="C11" s="51">
        <v>92507.92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19329.599999999999</v>
      </c>
      <c r="C12" s="51">
        <v>17791.95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23246.58</v>
      </c>
      <c r="C13" s="51">
        <v>20638.509999999998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267138.8</v>
      </c>
      <c r="C14" s="51">
        <v>243235.29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0</v>
      </c>
      <c r="C15" s="51">
        <v>0</v>
      </c>
      <c r="E15" s="24"/>
      <c r="F15" s="24"/>
      <c r="G15" s="24"/>
    </row>
    <row r="16" spans="1:8" s="46" customFormat="1" ht="12.75" x14ac:dyDescent="0.25">
      <c r="A16" s="44" t="s">
        <v>107</v>
      </c>
      <c r="B16" s="51">
        <v>230735.22</v>
      </c>
      <c r="C16" s="51">
        <v>207490.25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77282.960000000006</v>
      </c>
      <c r="C19" s="51">
        <v>75657.799999999988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0.28999999999999998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3773.7200000000003</v>
      </c>
      <c r="C21" s="51">
        <v>43047.710000000006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320.99</v>
      </c>
      <c r="C22" s="51">
        <v>82353.060000000012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34177.97</v>
      </c>
      <c r="C23" s="51">
        <v>31543.81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5819.12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20112.849999999999</v>
      </c>
      <c r="C25" s="51">
        <v>18382.510000000002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1879137.5400000003</v>
      </c>
      <c r="C27" s="19">
        <f>SUM(C7:C26)</f>
        <v>1845558.2400000002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479476.44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161354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135244.07999999999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101293.92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19201.32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73944.160000000003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229633.80850000001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229302.72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83660.61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0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4"/>
    </row>
    <row r="44" spans="1:8" s="46" customFormat="1" ht="12.75" x14ac:dyDescent="0.2">
      <c r="A44" s="50" t="s">
        <v>127</v>
      </c>
      <c r="B44" s="47">
        <v>0</v>
      </c>
      <c r="F44" s="56"/>
      <c r="H44" s="55"/>
    </row>
    <row r="45" spans="1:8" s="46" customFormat="1" ht="12.75" x14ac:dyDescent="0.2">
      <c r="A45" s="44" t="s">
        <v>143</v>
      </c>
      <c r="B45" s="45">
        <v>28778.572025999998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28778.59</v>
      </c>
      <c r="F46" s="24"/>
      <c r="H46" s="55"/>
    </row>
    <row r="47" spans="1:8" s="46" customFormat="1" ht="12.75" x14ac:dyDescent="0.2">
      <c r="A47" s="44" t="s">
        <v>145</v>
      </c>
      <c r="B47" s="45">
        <v>81696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1623585.6305259999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221972.60947400029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1:H54"/>
  <sheetViews>
    <sheetView zoomScaleNormal="100" workbookViewId="0">
      <pane ySplit="3" topLeftCell="A40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35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3255135.54</v>
      </c>
      <c r="C7" s="51">
        <v>3097494.04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727847.92999999993</v>
      </c>
      <c r="C8" s="51">
        <v>707555.3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4021749.24</v>
      </c>
      <c r="C9" s="51">
        <v>3773981.53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918166.71</v>
      </c>
      <c r="C10" s="51">
        <v>863161.7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687679.06</v>
      </c>
      <c r="C11" s="51">
        <v>648365.43999999994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130364.59</v>
      </c>
      <c r="C12" s="51">
        <v>123786.77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156807.42000000001</v>
      </c>
      <c r="C13" s="51">
        <v>148320.99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1597773.61</v>
      </c>
      <c r="C14" s="51">
        <v>1501292.83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245976</v>
      </c>
      <c r="C15" s="51">
        <v>244776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1556732.38</v>
      </c>
      <c r="C16" s="51">
        <v>1462516.7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45">
        <v>751104.96</v>
      </c>
      <c r="C18" s="51">
        <v>722036.62</v>
      </c>
      <c r="E18" s="24"/>
      <c r="F18" s="27"/>
      <c r="G18" s="27"/>
      <c r="H18" s="55"/>
    </row>
    <row r="19" spans="1:8" s="46" customFormat="1" ht="12.75" x14ac:dyDescent="0.25">
      <c r="A19" s="44" t="s">
        <v>141</v>
      </c>
      <c r="B19" s="51">
        <v>686448.47000000009</v>
      </c>
      <c r="C19" s="51">
        <v>679351.54000000015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5290.6900000000005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22058.18</v>
      </c>
      <c r="C21" s="51">
        <v>68974.87999999999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328.08</v>
      </c>
      <c r="C22" s="51">
        <v>125979.57999999999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230490.93</v>
      </c>
      <c r="C23" s="51">
        <v>218799.17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23909.33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14988663.100000001</v>
      </c>
      <c r="C27" s="19">
        <f>SUM(C7:C26)</f>
        <v>14415593.109999998</v>
      </c>
      <c r="E27" s="25"/>
      <c r="F27" s="38"/>
      <c r="G27" s="38"/>
    </row>
    <row r="28" spans="1:8" ht="15" x14ac:dyDescent="0.25">
      <c r="B28" s="10"/>
      <c r="C28" s="46"/>
      <c r="G28" s="35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3255229.44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2943843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918190.07999999996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687697.92000000004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130360.32000000001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158699.51999999999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1380762.6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1556766.72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45">
        <v>937068.4</v>
      </c>
      <c r="E40" s="24"/>
      <c r="F40" s="27"/>
      <c r="G40" s="55"/>
      <c r="H40" s="55"/>
    </row>
    <row r="41" spans="1:8" s="46" customFormat="1" ht="12.75" x14ac:dyDescent="0.2">
      <c r="A41" s="44" t="s">
        <v>140</v>
      </c>
      <c r="B41" s="45">
        <v>732389.14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30798.177599999999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4"/>
    </row>
    <row r="44" spans="1:8" s="46" customFormat="1" ht="12.75" x14ac:dyDescent="0.2">
      <c r="A44" s="50" t="s">
        <v>127</v>
      </c>
      <c r="B44" s="47">
        <v>30798.18</v>
      </c>
      <c r="F44" s="56"/>
      <c r="H44" s="55"/>
    </row>
    <row r="45" spans="1:8" s="46" customFormat="1" ht="12.75" x14ac:dyDescent="0.2">
      <c r="A45" s="44" t="s">
        <v>143</v>
      </c>
      <c r="B45" s="45">
        <v>206088.96112200001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206088.97</v>
      </c>
      <c r="F46" s="24"/>
      <c r="H46" s="55"/>
    </row>
    <row r="47" spans="1:8" s="46" customFormat="1" ht="12.75" x14ac:dyDescent="0.2">
      <c r="A47" s="44" t="s">
        <v>145</v>
      </c>
      <c r="B47" s="45">
        <v>204240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20081.14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45">
        <v>484832.19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13647047.608722001</v>
      </c>
      <c r="E52" s="31"/>
      <c r="F52" s="39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f>C27-B52</f>
        <v>768545.50127799623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pageSetUpPr fitToPage="1"/>
  </sheetPr>
  <dimension ref="A1:H54"/>
  <sheetViews>
    <sheetView zoomScaleNormal="100" workbookViewId="0">
      <pane ySplit="3" topLeftCell="A37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36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485971.05</v>
      </c>
      <c r="C7" s="51">
        <v>431004.33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97437.62</v>
      </c>
      <c r="C8" s="51">
        <v>89679.27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376537.38</v>
      </c>
      <c r="C9" s="51">
        <v>333608.44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137075.85</v>
      </c>
      <c r="C10" s="51">
        <v>121388.52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102665.97</v>
      </c>
      <c r="C11" s="51">
        <v>91008.07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19462.2</v>
      </c>
      <c r="C12" s="51">
        <v>17282.57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51">
        <v>20.5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267608.19</v>
      </c>
      <c r="C14" s="51">
        <v>241065.33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46608</v>
      </c>
      <c r="C15" s="51">
        <v>46608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232409.97</v>
      </c>
      <c r="C16" s="51">
        <v>205813.25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45">
        <v>116518.26</v>
      </c>
      <c r="C18" s="51">
        <v>105655.13</v>
      </c>
      <c r="E18" s="24"/>
      <c r="F18" s="27"/>
      <c r="G18" s="27"/>
      <c r="H18" s="55"/>
    </row>
    <row r="19" spans="1:8" s="46" customFormat="1" ht="12.75" x14ac:dyDescent="0.25">
      <c r="A19" s="44" t="s">
        <v>141</v>
      </c>
      <c r="B19" s="51">
        <v>81546.830000000016</v>
      </c>
      <c r="C19" s="51">
        <v>78689.38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2533.42</v>
      </c>
      <c r="C21" s="51">
        <v>5956.7100000000009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-1844.89</v>
      </c>
      <c r="C22" s="51">
        <v>29399.89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34410.870000000003</v>
      </c>
      <c r="C23" s="51">
        <v>30649.32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2702.88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25862.210000000003</v>
      </c>
      <c r="C25" s="51">
        <v>39717.67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0</v>
      </c>
      <c r="C26" s="51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2024802.93</v>
      </c>
      <c r="C27" s="19">
        <f>SUM(C7:C26)</f>
        <v>1870249.2599999998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485886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518319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137052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102648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19458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230127.10399999999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4"/>
      <c r="G37" s="55"/>
      <c r="H37" s="55"/>
    </row>
    <row r="38" spans="1:8" s="46" customFormat="1" ht="12.75" x14ac:dyDescent="0.2">
      <c r="A38" s="44" t="s">
        <v>134</v>
      </c>
      <c r="B38" s="45">
        <v>232368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45">
        <v>118355.16</v>
      </c>
      <c r="E40" s="24"/>
      <c r="F40" s="27"/>
      <c r="G40" s="55"/>
      <c r="H40" s="55"/>
    </row>
    <row r="41" spans="1:8" s="46" customFormat="1" ht="12.75" x14ac:dyDescent="0.2">
      <c r="A41" s="44" t="s">
        <v>140</v>
      </c>
      <c r="B41" s="45">
        <v>89009.34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-3334.3791999999999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4"/>
    </row>
    <row r="44" spans="1:8" s="46" customFormat="1" ht="12.75" x14ac:dyDescent="0.2">
      <c r="A44" s="50" t="s">
        <v>127</v>
      </c>
      <c r="B44" s="47">
        <v>-3334.38</v>
      </c>
      <c r="F44" s="56"/>
      <c r="H44" s="55"/>
    </row>
    <row r="45" spans="1:8" s="46" customFormat="1" ht="12.75" x14ac:dyDescent="0.2">
      <c r="A45" s="44" t="s">
        <v>143</v>
      </c>
      <c r="B45" s="45">
        <v>16046.64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16046.65</v>
      </c>
      <c r="F46" s="24"/>
      <c r="H46" s="55"/>
    </row>
    <row r="47" spans="1:8" s="46" customFormat="1" ht="12.75" x14ac:dyDescent="0.2">
      <c r="A47" s="44" t="s">
        <v>145</v>
      </c>
      <c r="B47" s="45">
        <v>77688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45">
        <v>104989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2128611.8647999996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f>C27-B52</f>
        <v>-258362.60479999986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H54"/>
  <sheetViews>
    <sheetView zoomScaleNormal="100" workbookViewId="0">
      <pane ySplit="3" topLeftCell="A37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37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4024688.86</v>
      </c>
      <c r="C7" s="51">
        <v>3935435.75</v>
      </c>
      <c r="E7" s="24"/>
      <c r="F7" s="27"/>
      <c r="G7" s="55"/>
      <c r="H7" s="55"/>
    </row>
    <row r="8" spans="1:8" s="46" customFormat="1" ht="25.5" x14ac:dyDescent="0.2">
      <c r="A8" s="44" t="s">
        <v>106</v>
      </c>
      <c r="B8" s="45">
        <v>938732</v>
      </c>
      <c r="C8" s="51">
        <v>979730.94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3118385.02</v>
      </c>
      <c r="C9" s="51">
        <v>3020579.79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1135232.48</v>
      </c>
      <c r="C10" s="51">
        <v>1096424.58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850254.98</v>
      </c>
      <c r="C11" s="51">
        <v>823157.01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161185.76</v>
      </c>
      <c r="C12" s="51">
        <v>156504.38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2571496.36</v>
      </c>
      <c r="C14" s="51">
        <v>2480996.39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1488584</v>
      </c>
      <c r="C15" s="51">
        <v>1602723.13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1924761.78</v>
      </c>
      <c r="C16" s="51">
        <v>1860036.44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668184.72000000009</v>
      </c>
      <c r="C19" s="51">
        <v>699967.95000000007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3761772.9699999988</v>
      </c>
      <c r="C21" s="51">
        <v>4108668.5899999989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-38665.65</v>
      </c>
      <c r="C22" s="51">
        <v>461390.17000000004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284983.36</v>
      </c>
      <c r="C23" s="51">
        <v>276920.12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213512.58</v>
      </c>
      <c r="C24" s="51">
        <v>251506.6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891579.99</v>
      </c>
      <c r="C25" s="51">
        <v>880873.75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385366.95</v>
      </c>
      <c r="C26" s="51">
        <v>354677.46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22380056.159999993</v>
      </c>
      <c r="C27" s="19">
        <f>SUM(C7:C26)</f>
        <v>22989593.050000001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4018173.84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5255819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1133390.8799999999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848877.12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160913.51999999999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2255139.61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1921633.92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672135.24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3697813.4671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68825.299999999988</v>
      </c>
      <c r="E43" s="24"/>
      <c r="F43" s="24"/>
    </row>
    <row r="44" spans="1:8" s="46" customFormat="1" ht="12.75" x14ac:dyDescent="0.25">
      <c r="A44" s="50" t="s">
        <v>127</v>
      </c>
      <c r="B44" s="47">
        <v>36313.32</v>
      </c>
      <c r="F44" s="56"/>
    </row>
    <row r="45" spans="1:8" s="46" customFormat="1" ht="12.75" x14ac:dyDescent="0.2">
      <c r="A45" s="44" t="s">
        <v>143</v>
      </c>
      <c r="B45" s="45">
        <v>250157.046222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250157.11000000002</v>
      </c>
      <c r="F46" s="24"/>
      <c r="H46" s="55"/>
    </row>
    <row r="47" spans="1:8" s="46" customFormat="1" ht="12.75" x14ac:dyDescent="0.2">
      <c r="A47" s="44" t="s">
        <v>145</v>
      </c>
      <c r="B47" s="45">
        <v>540371.998046875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586438.6</v>
      </c>
      <c r="E48" s="24"/>
      <c r="F48" s="27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H49" s="55"/>
    </row>
    <row r="50" spans="1:8" s="46" customFormat="1" ht="12.75" x14ac:dyDescent="0.2">
      <c r="A50" s="48" t="s">
        <v>148</v>
      </c>
      <c r="B50" s="45">
        <v>940320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22281184.241368875</v>
      </c>
      <c r="E52" s="31"/>
      <c r="F52" s="39"/>
      <c r="H52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f>C27-B52</f>
        <v>708408.80863112584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H54"/>
  <sheetViews>
    <sheetView zoomScaleNormal="100" workbookViewId="0">
      <pane ySplit="3" topLeftCell="A37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2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1046179.56</v>
      </c>
      <c r="C7" s="51">
        <v>1014965.93</v>
      </c>
      <c r="E7" s="24"/>
      <c r="F7" s="29"/>
      <c r="G7" s="29"/>
      <c r="H7" s="55"/>
    </row>
    <row r="8" spans="1:8" s="46" customFormat="1" ht="25.5" x14ac:dyDescent="0.2">
      <c r="A8" s="44" t="s">
        <v>106</v>
      </c>
      <c r="B8" s="45">
        <v>260845.07</v>
      </c>
      <c r="C8" s="51">
        <v>249126.52000000002</v>
      </c>
      <c r="E8" s="24"/>
      <c r="F8" s="29"/>
      <c r="G8" s="29"/>
      <c r="H8" s="55"/>
    </row>
    <row r="9" spans="1:8" s="46" customFormat="1" ht="12.75" x14ac:dyDescent="0.25">
      <c r="A9" s="44" t="s">
        <v>118</v>
      </c>
      <c r="B9" s="51">
        <v>810594.86</v>
      </c>
      <c r="C9" s="51">
        <v>772019.51</v>
      </c>
      <c r="E9" s="24"/>
      <c r="F9" s="29"/>
      <c r="G9" s="29"/>
    </row>
    <row r="10" spans="1:8" s="46" customFormat="1" ht="25.5" x14ac:dyDescent="0.2">
      <c r="A10" s="44" t="s">
        <v>113</v>
      </c>
      <c r="B10" s="45">
        <v>295092.53999999998</v>
      </c>
      <c r="C10" s="51">
        <v>279631.49</v>
      </c>
      <c r="E10" s="24"/>
      <c r="F10" s="29"/>
      <c r="G10" s="29"/>
      <c r="H10" s="55"/>
    </row>
    <row r="11" spans="1:8" s="46" customFormat="1" ht="12.75" x14ac:dyDescent="0.2">
      <c r="A11" s="44" t="s">
        <v>104</v>
      </c>
      <c r="B11" s="67">
        <v>0</v>
      </c>
      <c r="C11" s="67">
        <v>0</v>
      </c>
      <c r="E11" s="24"/>
      <c r="F11" s="29"/>
      <c r="G11" s="29"/>
      <c r="H11" s="55"/>
    </row>
    <row r="12" spans="1:8" s="46" customFormat="1" ht="12.75" x14ac:dyDescent="0.2">
      <c r="A12" s="44" t="s">
        <v>100</v>
      </c>
      <c r="B12" s="45">
        <v>41898.47</v>
      </c>
      <c r="C12" s="51">
        <v>40078.400000000001</v>
      </c>
      <c r="E12" s="24"/>
      <c r="F12" s="29"/>
      <c r="G12" s="29"/>
      <c r="H12" s="55"/>
    </row>
    <row r="13" spans="1:8" s="46" customFormat="1" ht="12.75" x14ac:dyDescent="0.2">
      <c r="A13" s="44" t="s">
        <v>101</v>
      </c>
      <c r="B13" s="45">
        <v>50396.82</v>
      </c>
      <c r="C13" s="51">
        <v>48015.71</v>
      </c>
      <c r="E13" s="24"/>
      <c r="F13" s="29"/>
      <c r="G13" s="29"/>
      <c r="H13" s="55"/>
    </row>
    <row r="14" spans="1:8" s="46" customFormat="1" ht="12.75" x14ac:dyDescent="0.2">
      <c r="A14" s="44" t="s">
        <v>105</v>
      </c>
      <c r="B14" s="45">
        <v>548102.31999999995</v>
      </c>
      <c r="C14" s="51">
        <v>514110.41</v>
      </c>
      <c r="E14" s="24"/>
      <c r="F14" s="29"/>
      <c r="G14" s="29"/>
      <c r="H14" s="55"/>
    </row>
    <row r="15" spans="1:8" s="46" customFormat="1" ht="12.75" x14ac:dyDescent="0.25">
      <c r="A15" s="44" t="s">
        <v>119</v>
      </c>
      <c r="B15" s="51">
        <v>0</v>
      </c>
      <c r="C15" s="51">
        <v>0</v>
      </c>
      <c r="E15" s="24"/>
      <c r="F15" s="29"/>
      <c r="G15" s="29"/>
    </row>
    <row r="16" spans="1:8" s="46" customFormat="1" ht="12.75" x14ac:dyDescent="0.25">
      <c r="A16" s="44" t="s">
        <v>107</v>
      </c>
      <c r="B16" s="51">
        <v>500322.7</v>
      </c>
      <c r="C16" s="51">
        <v>474722.63</v>
      </c>
      <c r="E16" s="24"/>
      <c r="F16" s="29"/>
      <c r="G16" s="29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29"/>
      <c r="G17" s="29"/>
    </row>
    <row r="18" spans="1:8" s="46" customFormat="1" ht="12.75" x14ac:dyDescent="0.2">
      <c r="A18" s="44" t="s">
        <v>108</v>
      </c>
      <c r="B18" s="45">
        <v>0</v>
      </c>
      <c r="C18" s="51">
        <v>0</v>
      </c>
      <c r="E18" s="24"/>
      <c r="F18" s="29"/>
      <c r="G18" s="29"/>
      <c r="H18" s="55"/>
    </row>
    <row r="19" spans="1:8" s="46" customFormat="1" ht="12.75" x14ac:dyDescent="0.25">
      <c r="A19" s="44" t="s">
        <v>141</v>
      </c>
      <c r="B19" s="51">
        <v>244266.11000000002</v>
      </c>
      <c r="C19" s="51">
        <v>263224.77</v>
      </c>
      <c r="E19" s="24"/>
      <c r="F19" s="29"/>
      <c r="G19" s="29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9"/>
      <c r="G20" s="29"/>
    </row>
    <row r="21" spans="1:8" s="46" customFormat="1" ht="25.5" x14ac:dyDescent="0.25">
      <c r="A21" s="44" t="s">
        <v>109</v>
      </c>
      <c r="B21" s="45">
        <v>1330756.08</v>
      </c>
      <c r="C21" s="51">
        <v>1332778.8999999999</v>
      </c>
      <c r="E21" s="24"/>
      <c r="F21" s="29"/>
      <c r="G21" s="29"/>
    </row>
    <row r="22" spans="1:8" s="46" customFormat="1" ht="25.5" x14ac:dyDescent="0.25">
      <c r="A22" s="44" t="s">
        <v>110</v>
      </c>
      <c r="B22" s="45">
        <v>5098830.3099999996</v>
      </c>
      <c r="C22" s="51">
        <v>4823267.5599999996</v>
      </c>
      <c r="E22" s="24"/>
      <c r="F22" s="29"/>
      <c r="G22" s="29"/>
    </row>
    <row r="23" spans="1:8" s="46" customFormat="1" ht="12.75" x14ac:dyDescent="0.25">
      <c r="A23" s="44" t="s">
        <v>111</v>
      </c>
      <c r="B23" s="51">
        <v>81364.52</v>
      </c>
      <c r="C23" s="51">
        <v>77915.710000000006</v>
      </c>
      <c r="E23" s="24"/>
      <c r="F23" s="29"/>
      <c r="G23" s="29"/>
    </row>
    <row r="24" spans="1:8" s="46" customFormat="1" ht="12.75" x14ac:dyDescent="0.2">
      <c r="A24" s="44" t="s">
        <v>112</v>
      </c>
      <c r="B24" s="45">
        <v>191328.81</v>
      </c>
      <c r="C24" s="51">
        <v>177932.22</v>
      </c>
      <c r="E24" s="24"/>
      <c r="F24" s="29"/>
      <c r="G24" s="29"/>
      <c r="H24" s="55"/>
    </row>
    <row r="25" spans="1:8" s="46" customFormat="1" ht="12.75" x14ac:dyDescent="0.2">
      <c r="A25" s="44" t="s">
        <v>150</v>
      </c>
      <c r="B25" s="45">
        <v>36376.019999999997</v>
      </c>
      <c r="C25" s="51">
        <v>36376.019999999997</v>
      </c>
      <c r="E25" s="24"/>
      <c r="F25" s="64"/>
      <c r="G25" s="64"/>
      <c r="H25" s="55"/>
    </row>
    <row r="26" spans="1:8" s="46" customFormat="1" ht="12.75" x14ac:dyDescent="0.2">
      <c r="A26" s="44" t="s">
        <v>151</v>
      </c>
      <c r="B26" s="45">
        <v>140280</v>
      </c>
      <c r="C26" s="51">
        <v>140280</v>
      </c>
      <c r="E26" s="24"/>
      <c r="F26" s="64"/>
      <c r="G26" s="64"/>
      <c r="H26" s="55"/>
    </row>
    <row r="27" spans="1:8" x14ac:dyDescent="0.25">
      <c r="A27" s="9" t="s">
        <v>122</v>
      </c>
      <c r="B27" s="19">
        <f>SUM(B7:B26)</f>
        <v>10676634.189999999</v>
      </c>
      <c r="C27" s="19">
        <f>SUM(C7:C26)</f>
        <v>10244445.779999999</v>
      </c>
      <c r="E27" s="25"/>
      <c r="F27" s="36"/>
      <c r="G27" s="36"/>
    </row>
    <row r="28" spans="1:8" ht="15" x14ac:dyDescent="0.25">
      <c r="B28" s="10"/>
      <c r="C28" s="46"/>
      <c r="F28" s="35"/>
      <c r="G28" s="35"/>
    </row>
    <row r="29" spans="1:8" ht="15" x14ac:dyDescent="0.25">
      <c r="A29" s="16" t="s">
        <v>103</v>
      </c>
      <c r="B29" s="17" t="s">
        <v>124</v>
      </c>
      <c r="C29" s="59"/>
      <c r="E29"/>
      <c r="F29" s="36"/>
      <c r="G29" s="36"/>
      <c r="H29"/>
    </row>
    <row r="30" spans="1:8" s="46" customFormat="1" ht="12.75" x14ac:dyDescent="0.2">
      <c r="A30" s="44" t="s">
        <v>117</v>
      </c>
      <c r="B30" s="45">
        <v>1091259.94</v>
      </c>
      <c r="C30" s="59"/>
      <c r="E30" s="24"/>
      <c r="F30" s="62"/>
      <c r="G30" s="63"/>
      <c r="H30" s="55"/>
    </row>
    <row r="31" spans="1:8" s="46" customFormat="1" ht="12.75" x14ac:dyDescent="0.2">
      <c r="A31" s="44" t="s">
        <v>125</v>
      </c>
      <c r="B31" s="45">
        <v>369969</v>
      </c>
      <c r="E31" s="24"/>
      <c r="F31" s="29"/>
      <c r="G31" s="63"/>
      <c r="H31" s="55"/>
    </row>
    <row r="32" spans="1:8" s="46" customFormat="1" ht="25.5" x14ac:dyDescent="0.2">
      <c r="A32" s="44" t="s">
        <v>99</v>
      </c>
      <c r="B32" s="45">
        <v>294224.40000000002</v>
      </c>
      <c r="E32" s="24"/>
      <c r="F32" s="29"/>
      <c r="G32" s="63"/>
      <c r="H32" s="55"/>
    </row>
    <row r="33" spans="1:8" s="46" customFormat="1" ht="12.75" x14ac:dyDescent="0.2">
      <c r="A33" s="44" t="s">
        <v>114</v>
      </c>
      <c r="B33" s="67">
        <v>0</v>
      </c>
      <c r="E33" s="24"/>
      <c r="F33" s="29"/>
      <c r="G33" s="63"/>
      <c r="H33" s="55"/>
    </row>
    <row r="34" spans="1:8" s="46" customFormat="1" ht="12.75" x14ac:dyDescent="0.2">
      <c r="A34" s="44" t="s">
        <v>131</v>
      </c>
      <c r="B34" s="45">
        <v>41772.6</v>
      </c>
      <c r="E34" s="24"/>
      <c r="F34" s="29"/>
      <c r="G34" s="63"/>
      <c r="H34" s="55"/>
    </row>
    <row r="35" spans="1:8" s="46" customFormat="1" ht="12.75" x14ac:dyDescent="0.2">
      <c r="A35" s="44" t="s">
        <v>132</v>
      </c>
      <c r="B35" s="45">
        <v>110883.6</v>
      </c>
      <c r="E35" s="24"/>
      <c r="F35" s="29"/>
      <c r="G35" s="63"/>
      <c r="H35" s="55"/>
    </row>
    <row r="36" spans="1:8" s="46" customFormat="1" ht="12.75" x14ac:dyDescent="0.2">
      <c r="A36" s="44" t="s">
        <v>133</v>
      </c>
      <c r="B36" s="45">
        <v>472173.50390000001</v>
      </c>
      <c r="E36" s="24"/>
      <c r="F36" s="29"/>
      <c r="G36" s="63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9"/>
      <c r="G37" s="63"/>
      <c r="H37" s="55"/>
    </row>
    <row r="38" spans="1:8" s="46" customFormat="1" ht="12.75" x14ac:dyDescent="0.2">
      <c r="A38" s="44" t="s">
        <v>134</v>
      </c>
      <c r="B38" s="45">
        <v>498849.6</v>
      </c>
      <c r="E38" s="24"/>
      <c r="F38" s="29"/>
      <c r="G38" s="63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9"/>
      <c r="G39" s="63"/>
      <c r="H39" s="55"/>
    </row>
    <row r="40" spans="1:8" s="46" customFormat="1" ht="12.75" x14ac:dyDescent="0.2">
      <c r="A40" s="48" t="s">
        <v>136</v>
      </c>
      <c r="B40" s="45">
        <v>0</v>
      </c>
      <c r="E40" s="24"/>
      <c r="F40" s="29"/>
      <c r="G40" s="63"/>
      <c r="H40" s="55"/>
    </row>
    <row r="41" spans="1:8" s="46" customFormat="1" ht="12.75" x14ac:dyDescent="0.2">
      <c r="A41" s="44" t="s">
        <v>140</v>
      </c>
      <c r="B41" s="45">
        <v>402787.98</v>
      </c>
      <c r="E41" s="24"/>
      <c r="F41" s="29"/>
      <c r="G41" s="63"/>
      <c r="H41" s="55"/>
    </row>
    <row r="42" spans="1:8" s="46" customFormat="1" ht="25.5" x14ac:dyDescent="0.2">
      <c r="A42" s="44" t="s">
        <v>142</v>
      </c>
      <c r="B42" s="45">
        <v>1612851.9975000001</v>
      </c>
      <c r="E42" s="24"/>
      <c r="F42" s="29"/>
      <c r="G42" s="63"/>
      <c r="H42" s="55"/>
    </row>
    <row r="43" spans="1:8" s="46" customFormat="1" ht="12.75" x14ac:dyDescent="0.25">
      <c r="A43" s="50" t="s">
        <v>115</v>
      </c>
      <c r="B43" s="47">
        <v>55526.69</v>
      </c>
      <c r="E43" s="24"/>
      <c r="F43" s="29"/>
      <c r="G43" s="59"/>
    </row>
    <row r="44" spans="1:8" s="46" customFormat="1" ht="12.75" x14ac:dyDescent="0.2">
      <c r="A44" s="50" t="s">
        <v>127</v>
      </c>
      <c r="B44" s="47">
        <v>89948.340000000011</v>
      </c>
      <c r="F44" s="64"/>
      <c r="G44" s="59"/>
      <c r="H44" s="55"/>
    </row>
    <row r="45" spans="1:8" s="46" customFormat="1" ht="12.75" x14ac:dyDescent="0.2">
      <c r="A45" s="44" t="s">
        <v>143</v>
      </c>
      <c r="B45" s="45">
        <v>5084018.9460000005</v>
      </c>
      <c r="E45" s="24"/>
      <c r="F45" s="29"/>
      <c r="G45" s="59"/>
      <c r="H45" s="55"/>
    </row>
    <row r="46" spans="1:8" s="46" customFormat="1" ht="12.75" x14ac:dyDescent="0.2">
      <c r="A46" s="50" t="s">
        <v>144</v>
      </c>
      <c r="B46" s="47">
        <v>118665.12000000004</v>
      </c>
      <c r="F46" s="29"/>
      <c r="G46" s="59"/>
      <c r="H46" s="55"/>
    </row>
    <row r="47" spans="1:8" s="46" customFormat="1" ht="12.75" x14ac:dyDescent="0.2">
      <c r="A47" s="44" t="s">
        <v>145</v>
      </c>
      <c r="B47" s="45">
        <v>315358.3115234375</v>
      </c>
      <c r="E47" s="24"/>
      <c r="F47" s="29"/>
      <c r="G47" s="63"/>
      <c r="H47" s="55"/>
    </row>
    <row r="48" spans="1:8" s="46" customFormat="1" ht="12.75" x14ac:dyDescent="0.2">
      <c r="A48" s="48" t="s">
        <v>146</v>
      </c>
      <c r="B48" s="49">
        <v>1880</v>
      </c>
      <c r="E48" s="24"/>
      <c r="F48" s="29"/>
      <c r="G48" s="63"/>
      <c r="H48" s="55"/>
    </row>
    <row r="49" spans="1:8" s="46" customFormat="1" ht="12.75" x14ac:dyDescent="0.2">
      <c r="A49" s="44" t="s">
        <v>147</v>
      </c>
      <c r="B49" s="45">
        <v>5903.0974999999999</v>
      </c>
      <c r="E49" s="24"/>
      <c r="F49" s="29"/>
      <c r="G49" s="59"/>
      <c r="H49" s="55"/>
    </row>
    <row r="50" spans="1:8" s="46" customFormat="1" ht="12.75" x14ac:dyDescent="0.2">
      <c r="A50" s="48" t="s">
        <v>148</v>
      </c>
      <c r="B50" s="45">
        <v>140280</v>
      </c>
      <c r="E50" s="24"/>
      <c r="F50" s="64"/>
      <c r="G50" s="63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64"/>
      <c r="G51" s="63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10442212.976423439</v>
      </c>
      <c r="E52" s="24"/>
      <c r="F52" s="24"/>
      <c r="G52"/>
      <c r="H52"/>
    </row>
    <row r="53" spans="1:8" ht="4.5" customHeight="1" x14ac:dyDescent="0.25">
      <c r="B53" s="2"/>
      <c r="E53"/>
      <c r="F53" s="31"/>
      <c r="G53" s="32"/>
    </row>
    <row r="54" spans="1:8" ht="15" x14ac:dyDescent="0.25">
      <c r="A54" s="9" t="s">
        <v>116</v>
      </c>
      <c r="B54" s="18">
        <f>C27-B52</f>
        <v>-197767.19642343931</v>
      </c>
      <c r="E54"/>
      <c r="F54" s="33"/>
      <c r="G54" s="34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H54"/>
  <sheetViews>
    <sheetView zoomScaleNormal="100" workbookViewId="0">
      <pane ySplit="3" topLeftCell="A37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38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6945488.6500000004</v>
      </c>
      <c r="C7" s="51">
        <v>6637804.75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1627427.51</v>
      </c>
      <c r="C8" s="51">
        <v>1628083.38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5381460.4500000002</v>
      </c>
      <c r="C9" s="51">
        <v>5089168.5999999996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1959096.57</v>
      </c>
      <c r="C10" s="51">
        <v>1846382.65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1467302.36</v>
      </c>
      <c r="C11" s="51">
        <v>1386556.84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278161</v>
      </c>
      <c r="C12" s="51">
        <v>263972.40999999997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3422427.24</v>
      </c>
      <c r="C14" s="51">
        <v>3214265.72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494780</v>
      </c>
      <c r="C15" s="51">
        <v>574360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3319859.06</v>
      </c>
      <c r="C16" s="51">
        <v>3128813.84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1002536.3200000002</v>
      </c>
      <c r="C19" s="51">
        <v>1069272.58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0.96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6294117.4899999993</v>
      </c>
      <c r="C21" s="51">
        <v>6666006.540000001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-3468.8100000000004</v>
      </c>
      <c r="C22" s="51">
        <v>754668.38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491800.07</v>
      </c>
      <c r="C23" s="51">
        <v>467089.94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369102.73</v>
      </c>
      <c r="C24" s="51">
        <v>415025.59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44509.82</v>
      </c>
      <c r="C25" s="51">
        <v>64704.75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1135800</v>
      </c>
      <c r="C26" s="51">
        <v>1135800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34230400.460000001</v>
      </c>
      <c r="C27" s="19">
        <f>SUM(C7:C26)</f>
        <v>34341976.929999992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6946205.5800000001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13493274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1959289.56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1467451.44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278170.74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2943997.5279999999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3321923.04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1125602.3600000001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5826254.3936000001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131941.25</v>
      </c>
      <c r="E43" s="24"/>
      <c r="F43" s="24"/>
    </row>
    <row r="44" spans="1:8" s="46" customFormat="1" ht="12.75" x14ac:dyDescent="0.25">
      <c r="A44" s="50" t="s">
        <v>127</v>
      </c>
      <c r="B44" s="47">
        <v>561342.62</v>
      </c>
      <c r="F44" s="56"/>
    </row>
    <row r="45" spans="1:8" s="46" customFormat="1" ht="12.75" x14ac:dyDescent="0.2">
      <c r="A45" s="44" t="s">
        <v>143</v>
      </c>
      <c r="B45" s="45">
        <v>383205.10141799995</v>
      </c>
      <c r="C45" s="59"/>
      <c r="E45" s="24"/>
      <c r="F45" s="24"/>
      <c r="H45" s="55"/>
    </row>
    <row r="46" spans="1:8" s="46" customFormat="1" ht="12.75" x14ac:dyDescent="0.2">
      <c r="A46" s="50" t="s">
        <v>144</v>
      </c>
      <c r="B46" s="47">
        <v>383205.11</v>
      </c>
      <c r="F46" s="24"/>
      <c r="H46" s="55"/>
    </row>
    <row r="47" spans="1:8" s="46" customFormat="1" ht="12.75" x14ac:dyDescent="0.2">
      <c r="A47" s="44" t="s">
        <v>145</v>
      </c>
      <c r="B47" s="45">
        <v>385428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H49" s="55"/>
    </row>
    <row r="50" spans="1:8" s="46" customFormat="1" ht="12.75" x14ac:dyDescent="0.2">
      <c r="A50" s="48" t="s">
        <v>148</v>
      </c>
      <c r="B50" s="45">
        <v>1135800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39266601.743018001</v>
      </c>
      <c r="E52" s="31"/>
      <c r="F52" s="39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-4924624.8130180091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>
    <pageSetUpPr fitToPage="1"/>
  </sheetPr>
  <dimension ref="A1:H54"/>
  <sheetViews>
    <sheetView zoomScaleNormal="100" workbookViewId="0">
      <pane ySplit="3" topLeftCell="A22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39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1726779.62</v>
      </c>
      <c r="C7" s="51">
        <v>1699243.82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235111.71</v>
      </c>
      <c r="C8" s="51">
        <v>236189.99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1337932.03</v>
      </c>
      <c r="C9" s="51">
        <v>1301431.28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487066.15</v>
      </c>
      <c r="C10" s="51">
        <v>471392.68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364797.79</v>
      </c>
      <c r="C11" s="51">
        <v>354354.61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0</v>
      </c>
      <c r="C12" s="51">
        <v>0</v>
      </c>
      <c r="E12" s="24"/>
      <c r="F12" s="24"/>
      <c r="G12" s="24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974501.49</v>
      </c>
      <c r="C14" s="51">
        <v>911137.29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95784</v>
      </c>
      <c r="C15" s="51">
        <v>95584</v>
      </c>
      <c r="E15" s="24"/>
      <c r="F15" s="24"/>
      <c r="G15" s="24"/>
    </row>
    <row r="16" spans="1:8" s="46" customFormat="1" ht="12.75" x14ac:dyDescent="0.25">
      <c r="A16" s="44" t="s">
        <v>107</v>
      </c>
      <c r="B16" s="51">
        <v>825812.86</v>
      </c>
      <c r="C16" s="51">
        <v>797432.17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190597.11</v>
      </c>
      <c r="C19" s="51">
        <v>212744.88999999996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1770192.21</v>
      </c>
      <c r="C21" s="51">
        <v>1893612.6500000004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-202.61</v>
      </c>
      <c r="C22" s="51">
        <v>264729.44999999995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122266.68</v>
      </c>
      <c r="C23" s="51">
        <v>119659.11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106173.82</v>
      </c>
      <c r="C24" s="51">
        <v>113903.71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15656.02</v>
      </c>
      <c r="C25" s="51">
        <v>14735.8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167500</v>
      </c>
      <c r="C26" s="51">
        <v>167500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8419968.879999999</v>
      </c>
      <c r="C27" s="19">
        <f>SUM(C7:C26)</f>
        <v>8653651.4500000011</v>
      </c>
      <c r="E27" s="25"/>
      <c r="F27" s="38"/>
      <c r="G27" s="38"/>
    </row>
    <row r="28" spans="1:8" ht="15" x14ac:dyDescent="0.25">
      <c r="B28" s="10"/>
      <c r="C28" s="46"/>
      <c r="E28"/>
      <c r="F28" s="26"/>
      <c r="G28" s="26"/>
      <c r="H28"/>
    </row>
    <row r="29" spans="1:8" ht="15" x14ac:dyDescent="0.25">
      <c r="A29" s="16" t="s">
        <v>103</v>
      </c>
      <c r="B29" s="17" t="s">
        <v>124</v>
      </c>
      <c r="C29" s="59"/>
      <c r="G29"/>
      <c r="H29"/>
    </row>
    <row r="30" spans="1:8" s="46" customFormat="1" ht="12.75" x14ac:dyDescent="0.2">
      <c r="A30" s="44" t="s">
        <v>117</v>
      </c>
      <c r="B30" s="45">
        <v>1725929.1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4424756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486826.2</v>
      </c>
      <c r="E32" s="24"/>
      <c r="F32" s="37"/>
      <c r="G32" s="55"/>
      <c r="H32" s="55"/>
    </row>
    <row r="33" spans="1:8" s="46" customFormat="1" ht="12.75" x14ac:dyDescent="0.25">
      <c r="A33" s="44" t="s">
        <v>114</v>
      </c>
      <c r="B33" s="45">
        <v>364618.8</v>
      </c>
      <c r="E33" s="24"/>
      <c r="F33" s="37"/>
    </row>
    <row r="34" spans="1:8" s="46" customFormat="1" ht="12.75" x14ac:dyDescent="0.25">
      <c r="A34" s="44" t="s">
        <v>131</v>
      </c>
      <c r="B34" s="67">
        <v>0</v>
      </c>
      <c r="E34" s="24"/>
      <c r="F34" s="37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838650.25829999999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825400.8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187534.67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1724256.08</v>
      </c>
      <c r="E42" s="24"/>
      <c r="F42" s="24"/>
      <c r="H42" s="55"/>
    </row>
    <row r="43" spans="1:8" s="46" customFormat="1" ht="12.75" x14ac:dyDescent="0.2">
      <c r="A43" s="50" t="s">
        <v>115</v>
      </c>
      <c r="B43" s="47">
        <v>8354.2399999999961</v>
      </c>
      <c r="F43" s="24"/>
      <c r="G43" s="55"/>
      <c r="H43" s="55"/>
    </row>
    <row r="44" spans="1:8" s="46" customFormat="1" ht="12.75" x14ac:dyDescent="0.2">
      <c r="A44" s="50" t="s">
        <v>127</v>
      </c>
      <c r="B44" s="47">
        <v>71033.73</v>
      </c>
      <c r="E44" s="24"/>
      <c r="F44" s="56"/>
      <c r="H44" s="55"/>
    </row>
    <row r="45" spans="1:8" s="46" customFormat="1" ht="12.75" x14ac:dyDescent="0.2">
      <c r="A45" s="44" t="s">
        <v>143</v>
      </c>
      <c r="B45" s="45">
        <v>58413.696803999999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58413.72</v>
      </c>
      <c r="F46" s="24"/>
      <c r="H46" s="55"/>
    </row>
    <row r="47" spans="1:8" s="46" customFormat="1" ht="12.75" x14ac:dyDescent="0.2">
      <c r="A47" s="44" t="s">
        <v>145</v>
      </c>
      <c r="B47" s="45">
        <v>109560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H49" s="55"/>
    </row>
    <row r="50" spans="1:8" s="46" customFormat="1" ht="12.75" x14ac:dyDescent="0.2">
      <c r="A50" s="48" t="s">
        <v>148</v>
      </c>
      <c r="B50" s="51">
        <v>167500</v>
      </c>
      <c r="E50" s="24"/>
      <c r="F50" s="57"/>
      <c r="H50" s="55"/>
    </row>
    <row r="51" spans="1:8" s="46" customFormat="1" ht="25.5" x14ac:dyDescent="0.2">
      <c r="A51" s="44" t="s">
        <v>149</v>
      </c>
      <c r="B51" s="67">
        <v>0</v>
      </c>
      <c r="G51" s="55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10913445.605103999</v>
      </c>
      <c r="E52" s="31"/>
      <c r="F52" s="39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-2259794.1551039983</v>
      </c>
      <c r="E54" s="31"/>
      <c r="F54" s="39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>
    <pageSetUpPr fitToPage="1"/>
  </sheetPr>
  <dimension ref="A1:H54"/>
  <sheetViews>
    <sheetView zoomScaleNormal="100" workbookViewId="0">
      <pane ySplit="3" topLeftCell="A19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40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1728024.94</v>
      </c>
      <c r="C7" s="51">
        <v>1702208.08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333751.27</v>
      </c>
      <c r="C8" s="51">
        <v>346802.14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1338894.48</v>
      </c>
      <c r="C9" s="51">
        <v>1290934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487421.6</v>
      </c>
      <c r="C10" s="51">
        <v>466921.25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365059.57</v>
      </c>
      <c r="C11" s="51">
        <v>351525.64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69204.13</v>
      </c>
      <c r="C12" s="51">
        <v>67107.8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83244.27</v>
      </c>
      <c r="C13" s="51">
        <v>80238.78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1002310.52</v>
      </c>
      <c r="C14" s="51">
        <v>944643.33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161784</v>
      </c>
      <c r="C15" s="51">
        <v>161784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826407.02</v>
      </c>
      <c r="C16" s="51">
        <v>792584.7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51">
        <v>0</v>
      </c>
      <c r="C18" s="51">
        <v>105.84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201556.50999999998</v>
      </c>
      <c r="C19" s="51">
        <v>197530.84000000003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9804.49</v>
      </c>
      <c r="C21" s="51">
        <v>178472.38999999998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-535.38</v>
      </c>
      <c r="C22" s="51">
        <v>388037.07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122353.61</v>
      </c>
      <c r="C23" s="51">
        <v>118477.42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59620.06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184700.04</v>
      </c>
      <c r="C26" s="51">
        <v>184700.04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6913981.0699999994</v>
      </c>
      <c r="C27" s="19">
        <f>SUM(C7:C26)</f>
        <v>7331693.3799999999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1728410.22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545723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487526.04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365142.96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69216.66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84263.76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865658.06270000001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826587.36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218488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0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4"/>
    </row>
    <row r="44" spans="1:8" s="46" customFormat="1" ht="12.75" x14ac:dyDescent="0.25">
      <c r="A44" s="50" t="s">
        <v>127</v>
      </c>
      <c r="B44" s="47">
        <v>0</v>
      </c>
      <c r="F44" s="56"/>
    </row>
    <row r="45" spans="1:8" s="46" customFormat="1" ht="12.75" x14ac:dyDescent="0.2">
      <c r="A45" s="44" t="s">
        <v>143</v>
      </c>
      <c r="B45" s="45">
        <v>124650.08838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124650.12999999999</v>
      </c>
      <c r="F46" s="24"/>
      <c r="H46" s="55"/>
    </row>
    <row r="47" spans="1:8" s="46" customFormat="1" ht="12.75" x14ac:dyDescent="0.2">
      <c r="A47" s="44" t="s">
        <v>145</v>
      </c>
      <c r="B47" s="45">
        <v>91320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7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H49" s="55"/>
    </row>
    <row r="50" spans="1:8" s="46" customFormat="1" ht="12.75" x14ac:dyDescent="0.2">
      <c r="A50" s="48" t="s">
        <v>148</v>
      </c>
      <c r="B50" s="45">
        <v>184700.04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5591686.1910799993</v>
      </c>
      <c r="E52" s="31"/>
      <c r="F52" s="39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1740007.1889200006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>
    <pageSetUpPr fitToPage="1"/>
  </sheetPr>
  <dimension ref="A1:H54"/>
  <sheetViews>
    <sheetView zoomScaleNormal="100" workbookViewId="0">
      <pane ySplit="3" topLeftCell="A16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41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837932.83</v>
      </c>
      <c r="C7" s="51">
        <v>785689.25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275322.70999999996</v>
      </c>
      <c r="C8" s="51">
        <v>261430.74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649243.36</v>
      </c>
      <c r="C9" s="51">
        <v>601691.78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236353.27</v>
      </c>
      <c r="C10" s="51">
        <v>217850.03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177021.22</v>
      </c>
      <c r="C11" s="51">
        <v>163709.25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33559.839999999997</v>
      </c>
      <c r="C12" s="51">
        <v>31196.09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40365.129999999997</v>
      </c>
      <c r="C13" s="51">
        <v>36828.639999999999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378845.45</v>
      </c>
      <c r="C14" s="51">
        <v>347229.45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374880</v>
      </c>
      <c r="C15" s="51">
        <v>331600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400733.01</v>
      </c>
      <c r="C16" s="51">
        <v>368509.54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97764.900000000023</v>
      </c>
      <c r="C19" s="51">
        <v>99470.480000000025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8169.69</v>
      </c>
      <c r="C21" s="51">
        <v>70328.880000000019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139550.38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59333.23</v>
      </c>
      <c r="C23" s="51">
        <v>55188.45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31442.53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302193.07</v>
      </c>
      <c r="C25" s="51">
        <v>291545.92000000004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288000</v>
      </c>
      <c r="C26" s="51">
        <v>288000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4159717.71</v>
      </c>
      <c r="C27" s="19">
        <f>SUM(C7:C26)</f>
        <v>4121261.41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837894.9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474679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236341.8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177013.2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33554.699999999997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94071.24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325944.01799999998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4"/>
      <c r="G37" s="55"/>
      <c r="H37" s="55"/>
    </row>
    <row r="38" spans="1:8" s="46" customFormat="1" ht="12.75" x14ac:dyDescent="0.2">
      <c r="A38" s="44" t="s">
        <v>134</v>
      </c>
      <c r="B38" s="45">
        <v>400711.2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126762.79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18480.289000000001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4"/>
    </row>
    <row r="44" spans="1:8" s="46" customFormat="1" ht="12.75" x14ac:dyDescent="0.25">
      <c r="A44" s="50" t="s">
        <v>127</v>
      </c>
      <c r="B44" s="47">
        <v>18480.28</v>
      </c>
      <c r="F44" s="56"/>
    </row>
    <row r="45" spans="1:8" s="46" customFormat="1" ht="12.75" x14ac:dyDescent="0.2">
      <c r="A45" s="44" t="s">
        <v>143</v>
      </c>
      <c r="B45" s="45">
        <v>75969.734435999999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75969.739999999991</v>
      </c>
      <c r="F46" s="24"/>
      <c r="H46" s="55"/>
    </row>
    <row r="47" spans="1:8" s="46" customFormat="1" ht="12.75" x14ac:dyDescent="0.2">
      <c r="A47" s="44" t="s">
        <v>145</v>
      </c>
      <c r="B47" s="45">
        <v>98052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2570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H49" s="55"/>
    </row>
    <row r="50" spans="1:8" s="46" customFormat="1" ht="12.75" x14ac:dyDescent="0.2">
      <c r="A50" s="48" t="s">
        <v>148</v>
      </c>
      <c r="B50" s="45">
        <v>288000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3190044.8714359999</v>
      </c>
      <c r="E52" s="31"/>
      <c r="F52" s="39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931216.53856400028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>
    <pageSetUpPr fitToPage="1"/>
  </sheetPr>
  <dimension ref="A1:H54"/>
  <sheetViews>
    <sheetView zoomScaleNormal="100" workbookViewId="0">
      <pane ySplit="3" topLeftCell="A49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42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4733683.08</v>
      </c>
      <c r="C7" s="51">
        <v>4657402.37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860119.12000000011</v>
      </c>
      <c r="C8" s="51">
        <v>916236.57000000007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3667722.48</v>
      </c>
      <c r="C9" s="51">
        <v>3587054.63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1335215.46</v>
      </c>
      <c r="C10" s="51">
        <v>1303030.27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51">
        <v>1000035.27</v>
      </c>
      <c r="C11" s="51">
        <v>977908.9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6.77</v>
      </c>
      <c r="C12" s="51">
        <v>-47.67</v>
      </c>
      <c r="E12" s="24"/>
      <c r="F12" s="24"/>
      <c r="G12" s="24"/>
      <c r="H12" s="55"/>
    </row>
    <row r="13" spans="1:8" s="46" customFormat="1" ht="12.75" x14ac:dyDescent="0.2">
      <c r="A13" s="44" t="s">
        <v>101</v>
      </c>
      <c r="B13" s="45">
        <v>0</v>
      </c>
      <c r="C13" s="51">
        <v>155.16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2572153.15</v>
      </c>
      <c r="C14" s="51">
        <v>2501459.7799999998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1184138</v>
      </c>
      <c r="C15" s="51">
        <v>1253453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2263828.3199999998</v>
      </c>
      <c r="C16" s="51">
        <v>2210052.13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51">
        <v>638365</v>
      </c>
      <c r="C18" s="51">
        <v>626398.69999999995</v>
      </c>
      <c r="E18" s="24"/>
      <c r="F18" s="27"/>
      <c r="G18" s="27"/>
      <c r="H18" s="55"/>
    </row>
    <row r="19" spans="1:8" s="46" customFormat="1" ht="12.75" x14ac:dyDescent="0.25">
      <c r="A19" s="44" t="s">
        <v>141</v>
      </c>
      <c r="B19" s="51">
        <v>418085.02</v>
      </c>
      <c r="C19" s="51">
        <v>407228.22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5559205.4299999997</v>
      </c>
      <c r="C21" s="51">
        <v>5347016.9399999995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19154956.939999998</v>
      </c>
      <c r="C22" s="51">
        <v>18974409.52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335184.33</v>
      </c>
      <c r="C23" s="51">
        <v>328924.90999999997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999602.28</v>
      </c>
      <c r="C24" s="51">
        <v>904350.91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89554.02</v>
      </c>
      <c r="C25" s="51">
        <v>90748.66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44811854.669999994</v>
      </c>
      <c r="C27" s="19">
        <f>SUM(C7:C26)</f>
        <v>44085782.999999985</v>
      </c>
      <c r="E27" s="25"/>
      <c r="F27" s="38"/>
      <c r="G27" s="38"/>
      <c r="H27" s="35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4733666.82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1614121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1335207.24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1000031.76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0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2211183.2593999999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2263808.16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45">
        <v>1182334.6499999999</v>
      </c>
      <c r="E40" s="24"/>
      <c r="F40" s="27"/>
      <c r="G40" s="55"/>
      <c r="H40" s="55"/>
    </row>
    <row r="41" spans="1:8" s="46" customFormat="1" ht="12.75" x14ac:dyDescent="0.2">
      <c r="A41" s="44" t="s">
        <v>140</v>
      </c>
      <c r="B41" s="45">
        <v>412895.82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5823911.4799999995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165009.26</v>
      </c>
      <c r="E43" s="24"/>
      <c r="F43" s="24"/>
    </row>
    <row r="44" spans="1:8" s="46" customFormat="1" ht="12.75" x14ac:dyDescent="0.25">
      <c r="A44" s="50" t="s">
        <v>127</v>
      </c>
      <c r="B44" s="47">
        <v>361901.33999999997</v>
      </c>
      <c r="F44" s="56"/>
    </row>
    <row r="45" spans="1:8" s="46" customFormat="1" ht="12.75" x14ac:dyDescent="0.2">
      <c r="A45" s="44" t="s">
        <v>143</v>
      </c>
      <c r="B45" s="45">
        <v>18167944.492943991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333208.52</v>
      </c>
      <c r="F46" s="24"/>
      <c r="H46" s="55"/>
    </row>
    <row r="47" spans="1:8" s="46" customFormat="1" ht="12.75" x14ac:dyDescent="0.2">
      <c r="A47" s="44" t="s">
        <v>145</v>
      </c>
      <c r="B47" s="45">
        <v>310223.998046875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547718.24</v>
      </c>
      <c r="E48" s="24"/>
      <c r="F48" s="27"/>
      <c r="G48" s="55"/>
      <c r="H48" s="55"/>
    </row>
    <row r="49" spans="1:8" s="46" customFormat="1" ht="12.75" x14ac:dyDescent="0.2">
      <c r="A49" s="44" t="s">
        <v>147</v>
      </c>
      <c r="B49" s="45">
        <v>54010.016199999998</v>
      </c>
      <c r="E49" s="24"/>
      <c r="F49" s="27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45">
        <v>795750.24</v>
      </c>
      <c r="E51" s="24"/>
      <c r="F51" s="24"/>
      <c r="G51" s="55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40452807.176590867</v>
      </c>
      <c r="E52" s="31"/>
      <c r="F52" s="39"/>
      <c r="H52"/>
    </row>
    <row r="53" spans="1:8" ht="4.5" customHeight="1" x14ac:dyDescent="0.25">
      <c r="B53" s="2"/>
      <c r="E53" s="33"/>
      <c r="F53" s="40"/>
      <c r="G53" s="35"/>
    </row>
    <row r="54" spans="1:8" x14ac:dyDescent="0.25">
      <c r="A54" s="9" t="s">
        <v>116</v>
      </c>
      <c r="B54" s="18">
        <f>C27-B52</f>
        <v>3632975.8234091178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>
    <pageSetUpPr fitToPage="1"/>
  </sheetPr>
  <dimension ref="A1:H54"/>
  <sheetViews>
    <sheetView zoomScaleNormal="100" workbookViewId="0">
      <pane ySplit="3" topLeftCell="A25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43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2840731.48</v>
      </c>
      <c r="C7" s="51">
        <v>2824549.78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590558</v>
      </c>
      <c r="C8" s="51">
        <v>569056.53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2201042.23</v>
      </c>
      <c r="C9" s="51">
        <v>2165525.12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801276.26</v>
      </c>
      <c r="C10" s="51">
        <v>785679.35999999999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600136.69999999995</v>
      </c>
      <c r="C11" s="51">
        <v>590170.31000000006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0</v>
      </c>
      <c r="C12" s="51">
        <v>590.88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1402787.06</v>
      </c>
      <c r="C14" s="51">
        <v>1373151.75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280314</v>
      </c>
      <c r="C15" s="51">
        <v>333909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1358550.41</v>
      </c>
      <c r="C16" s="51">
        <v>1333208.8400000001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206141.49</v>
      </c>
      <c r="C19" s="51">
        <v>206559.42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3949690.3</v>
      </c>
      <c r="C21" s="51">
        <v>3890118.1399999997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333717.31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201147.9</v>
      </c>
      <c r="C23" s="51">
        <v>198522.08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266060.69</v>
      </c>
      <c r="C24" s="51">
        <v>292417.96999999997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87923.94</v>
      </c>
      <c r="C25" s="51">
        <v>104055.12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14786360.459999999</v>
      </c>
      <c r="C27" s="19">
        <f>SUM(C7:C26)</f>
        <v>15001231.609999999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2842536.48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402163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801783.36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600512.64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0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1279977.9240000001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1359402.24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204921.35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4701444.4104000013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166365.79999999999</v>
      </c>
      <c r="E43" s="24"/>
      <c r="F43" s="24"/>
    </row>
    <row r="44" spans="1:8" s="46" customFormat="1" ht="12.75" x14ac:dyDescent="0.25">
      <c r="A44" s="50" t="s">
        <v>127</v>
      </c>
      <c r="B44" s="47">
        <v>-20681.64</v>
      </c>
      <c r="F44" s="56"/>
    </row>
    <row r="45" spans="1:8" s="46" customFormat="1" ht="12.75" x14ac:dyDescent="0.2">
      <c r="A45" s="44" t="s">
        <v>143</v>
      </c>
      <c r="B45" s="45">
        <v>187303.89866399998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187303.91</v>
      </c>
      <c r="F46" s="24"/>
      <c r="H46" s="55"/>
    </row>
    <row r="47" spans="1:8" s="46" customFormat="1" ht="12.75" x14ac:dyDescent="0.2">
      <c r="A47" s="44" t="s">
        <v>145</v>
      </c>
      <c r="B47" s="45">
        <v>256936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12636981.303064</v>
      </c>
      <c r="E52" s="31"/>
      <c r="F52" s="39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2364250.3069359995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H54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44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1953609.64</v>
      </c>
      <c r="C7" s="51">
        <v>1847897.07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282919.02</v>
      </c>
      <c r="C8" s="51">
        <v>279429.92000000004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1513685.24</v>
      </c>
      <c r="C9" s="51">
        <v>1421683.6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551050.07999999996</v>
      </c>
      <c r="C10" s="51">
        <v>516739.22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412721.44</v>
      </c>
      <c r="C11" s="51">
        <v>387784.32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46848.62</v>
      </c>
      <c r="C12" s="51">
        <v>44446.03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0</v>
      </c>
      <c r="C13" s="51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781892.84</v>
      </c>
      <c r="C14" s="51">
        <v>763539.99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5600</v>
      </c>
      <c r="C15" s="51">
        <v>4800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934292.72</v>
      </c>
      <c r="C16" s="51">
        <v>877105.97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265830.76999999996</v>
      </c>
      <c r="C19" s="51">
        <v>263434.71000000002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-4725.3899999999994</v>
      </c>
      <c r="C21" s="51">
        <v>77582.239999999991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-2137.77</v>
      </c>
      <c r="C22" s="51">
        <v>111483.02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138331.6</v>
      </c>
      <c r="C23" s="51">
        <v>130409.06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16736.310000000001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18738.29</v>
      </c>
      <c r="C25" s="51">
        <v>18830.87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178000</v>
      </c>
      <c r="C26" s="51">
        <v>178000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7076657.1000000006</v>
      </c>
      <c r="C27" s="19">
        <f>SUM(C7:C26)</f>
        <v>6939902.3300000001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1953571.86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122554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551036.52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412710.48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46848.06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662001.5172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934267.68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163263.46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-39231.898199999996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-18550.259999999998</v>
      </c>
      <c r="E43" s="24"/>
      <c r="F43" s="24"/>
    </row>
    <row r="44" spans="1:8" s="46" customFormat="1" ht="12.75" x14ac:dyDescent="0.25">
      <c r="A44" s="50" t="s">
        <v>127</v>
      </c>
      <c r="B44" s="47">
        <v>-20681.64</v>
      </c>
      <c r="F44" s="56"/>
    </row>
    <row r="45" spans="1:8" s="46" customFormat="1" ht="12.75" x14ac:dyDescent="0.2">
      <c r="A45" s="44" t="s">
        <v>143</v>
      </c>
      <c r="B45" s="45">
        <v>78403.270734000005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78403.259999999995</v>
      </c>
      <c r="F46" s="24"/>
      <c r="H46" s="55"/>
    </row>
    <row r="47" spans="1:8" s="46" customFormat="1" ht="12.75" x14ac:dyDescent="0.2">
      <c r="A47" s="44" t="s">
        <v>145</v>
      </c>
      <c r="B47" s="45">
        <v>160260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45">
        <v>178000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5223684.9497340005</v>
      </c>
      <c r="E52" s="31"/>
      <c r="F52" s="39"/>
      <c r="H52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f>C27-B52</f>
        <v>1716217.3802659996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9">
    <pageSetUpPr fitToPage="1"/>
  </sheetPr>
  <dimension ref="A1:H54"/>
  <sheetViews>
    <sheetView zoomScaleNormal="100" workbookViewId="0">
      <pane ySplit="3" topLeftCell="A31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45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3192904.67</v>
      </c>
      <c r="C7" s="51">
        <v>3036429.19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765159.61</v>
      </c>
      <c r="C8" s="51">
        <v>787094.67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2473907.48</v>
      </c>
      <c r="C9" s="51">
        <v>2337875.4500000002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900612.87</v>
      </c>
      <c r="C10" s="51">
        <v>849551.04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674530.83</v>
      </c>
      <c r="C11" s="51">
        <v>637516.22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15357.72</v>
      </c>
      <c r="C12" s="51">
        <v>14317.41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134501.26999999999</v>
      </c>
      <c r="C13" s="51">
        <v>121537.15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1543424.92</v>
      </c>
      <c r="C14" s="51">
        <v>1452595.96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9600</v>
      </c>
      <c r="C15" s="51">
        <v>8800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1526968.47</v>
      </c>
      <c r="C16" s="51">
        <v>1441478.13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566316.71000000008</v>
      </c>
      <c r="C19" s="51">
        <v>575205.49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47113.630000000005</v>
      </c>
      <c r="C21" s="51">
        <v>149400.22000000003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20385.64</v>
      </c>
      <c r="C22" s="51">
        <v>229382.61999999997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215087.74</v>
      </c>
      <c r="C23" s="51">
        <v>203823.84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30284.36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679465.85000000009</v>
      </c>
      <c r="C25" s="51">
        <v>679465.85000000009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x14ac:dyDescent="0.2">
      <c r="A27" s="9" t="s">
        <v>122</v>
      </c>
      <c r="B27" s="19">
        <f>SUM(B7:B26)</f>
        <v>12765337.410000002</v>
      </c>
      <c r="C27" s="19">
        <f>SUM(C7:C26)</f>
        <v>12554757.599999998</v>
      </c>
      <c r="E27" s="41"/>
      <c r="F27" s="42"/>
      <c r="G27" s="42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3193098.06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3504492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900664.92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674572.08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15357.72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185532.79999999999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1329273.9362000001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1527053.28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555047.52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0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4"/>
    </row>
    <row r="44" spans="1:8" s="46" customFormat="1" ht="12.75" x14ac:dyDescent="0.25">
      <c r="A44" s="50" t="s">
        <v>127</v>
      </c>
      <c r="B44" s="47">
        <v>0</v>
      </c>
      <c r="F44" s="56"/>
    </row>
    <row r="45" spans="1:8" s="46" customFormat="1" ht="12.75" x14ac:dyDescent="0.2">
      <c r="A45" s="44" t="s">
        <v>143</v>
      </c>
      <c r="B45" s="45">
        <v>252443.08011600003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252443.09000000003</v>
      </c>
      <c r="F46" s="24"/>
      <c r="H46" s="55"/>
    </row>
    <row r="47" spans="1:8" s="46" customFormat="1" ht="12.75" x14ac:dyDescent="0.2">
      <c r="A47" s="44" t="s">
        <v>145</v>
      </c>
      <c r="B47" s="45">
        <v>137658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12275193.396316001</v>
      </c>
      <c r="E52" s="31"/>
      <c r="F52" s="39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279564.20368399657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0">
    <pageSetUpPr fitToPage="1"/>
  </sheetPr>
  <dimension ref="A1:H54"/>
  <sheetViews>
    <sheetView zoomScaleNormal="100" workbookViewId="0">
      <pane ySplit="3" topLeftCell="A19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46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2096863.86</v>
      </c>
      <c r="C7" s="51">
        <v>2063955.21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244833.18</v>
      </c>
      <c r="C8" s="51">
        <v>245759.58999999997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1624680.99</v>
      </c>
      <c r="C9" s="51">
        <v>1589194.81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591455.26</v>
      </c>
      <c r="C10" s="51">
        <v>576730.59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442985.34</v>
      </c>
      <c r="C11" s="51">
        <v>432609.34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83975.61</v>
      </c>
      <c r="C12" s="51">
        <v>82386.759999999995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999538.26</v>
      </c>
      <c r="C14" s="51">
        <v>969326.73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12000</v>
      </c>
      <c r="C15" s="51">
        <v>11000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1002801.23</v>
      </c>
      <c r="C16" s="51">
        <v>975845.22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192407.22999999998</v>
      </c>
      <c r="C19" s="51">
        <v>187979.28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2769296.0900000003</v>
      </c>
      <c r="C21" s="51">
        <v>2598810.4200000004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147409.65999999997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148477.32999999999</v>
      </c>
      <c r="C23" s="51">
        <v>145107.84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182268.75</v>
      </c>
      <c r="C24" s="51">
        <v>180767.17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5077.78</v>
      </c>
      <c r="C25" s="51">
        <v>5077.78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10396660.91</v>
      </c>
      <c r="C27" s="19">
        <f>SUM(C7:C26)</f>
        <v>10211960.399999999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2096856.54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664520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591452.28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442980.72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83971.62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859120.47600000002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1002791.52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198724.67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2692818.2399999998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21989.549999999996</v>
      </c>
      <c r="E43" s="24"/>
      <c r="F43" s="24"/>
    </row>
    <row r="44" spans="1:8" s="46" customFormat="1" ht="12.75" x14ac:dyDescent="0.25">
      <c r="A44" s="50" t="s">
        <v>127</v>
      </c>
      <c r="B44" s="47">
        <v>95739.419999999984</v>
      </c>
      <c r="F44" s="56"/>
    </row>
    <row r="45" spans="1:8" s="46" customFormat="1" ht="12.75" x14ac:dyDescent="0.2">
      <c r="A45" s="44" t="s">
        <v>143</v>
      </c>
      <c r="B45" s="45">
        <v>189580.13566199999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189580.16999999998</v>
      </c>
      <c r="F46" s="24"/>
      <c r="H46" s="55"/>
    </row>
    <row r="47" spans="1:8" s="46" customFormat="1" ht="12.75" x14ac:dyDescent="0.2">
      <c r="A47" s="44" t="s">
        <v>145</v>
      </c>
      <c r="B47" s="45">
        <v>90738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8913554.2016620003</v>
      </c>
      <c r="E52" s="31"/>
      <c r="F52" s="39"/>
      <c r="H52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1298406.1983379982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1">
    <pageSetUpPr fitToPage="1"/>
  </sheetPr>
  <dimension ref="A1:H54"/>
  <sheetViews>
    <sheetView zoomScaleNormal="100" workbookViewId="0">
      <pane ySplit="3" topLeftCell="A16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89" t="s">
        <v>152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1897031.1</v>
      </c>
      <c r="C7" s="51">
        <v>1808657.57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288441.17</v>
      </c>
      <c r="C8" s="51">
        <v>276331.52999999997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1469914.78</v>
      </c>
      <c r="C9" s="51">
        <v>1387516.42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535114.89</v>
      </c>
      <c r="C10" s="51">
        <v>503423.66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400784.01</v>
      </c>
      <c r="C11" s="51">
        <v>378267.96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68848.94</v>
      </c>
      <c r="C12" s="51">
        <v>65265.75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1000110.85</v>
      </c>
      <c r="C14" s="51">
        <v>922791.3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12000</v>
      </c>
      <c r="C15" s="51">
        <v>11000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907276.32</v>
      </c>
      <c r="C16" s="51">
        <v>854461.78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234525.51</v>
      </c>
      <c r="C17" s="51">
        <v>220655.89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255424.41000000003</v>
      </c>
      <c r="C19" s="51">
        <v>238712.69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0.66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9238.83</v>
      </c>
      <c r="C21" s="51">
        <v>49889.89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505.32</v>
      </c>
      <c r="C22" s="51">
        <v>109812.19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134329.93</v>
      </c>
      <c r="C23" s="51">
        <v>127570.54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4091.27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5077.78</v>
      </c>
      <c r="C25" s="51">
        <v>5077.78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429600</v>
      </c>
      <c r="C26" s="51">
        <v>429600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7648223.8400000008</v>
      </c>
      <c r="C27" s="19">
        <f>SUM(C7:C26)</f>
        <v>7393126.8800000008</v>
      </c>
      <c r="E27" s="25"/>
      <c r="F27" s="38"/>
      <c r="G27" s="38"/>
    </row>
    <row r="28" spans="1:8" ht="15" x14ac:dyDescent="0.25">
      <c r="B28" s="10"/>
      <c r="C28" s="46"/>
      <c r="E28" s="26"/>
      <c r="F28" s="26"/>
      <c r="G28"/>
    </row>
    <row r="29" spans="1:8" ht="15" x14ac:dyDescent="0.25">
      <c r="A29" s="16" t="s">
        <v>103</v>
      </c>
      <c r="B29" s="17" t="s">
        <v>124</v>
      </c>
      <c r="C29" s="59"/>
      <c r="H29"/>
    </row>
    <row r="30" spans="1:8" s="46" customFormat="1" ht="12.75" x14ac:dyDescent="0.2">
      <c r="A30" s="44" t="s">
        <v>117</v>
      </c>
      <c r="B30" s="45">
        <v>1897126.38</v>
      </c>
      <c r="C30" s="59"/>
      <c r="E30" s="24"/>
      <c r="F30" s="54"/>
      <c r="G30" s="55"/>
      <c r="H30" s="55"/>
    </row>
    <row r="31" spans="1:8" s="46" customFormat="1" ht="12.75" x14ac:dyDescent="0.25">
      <c r="A31" s="44" t="s">
        <v>125</v>
      </c>
      <c r="B31" s="45">
        <v>773265</v>
      </c>
      <c r="E31" s="24"/>
      <c r="F31" s="27"/>
    </row>
    <row r="32" spans="1:8" s="46" customFormat="1" ht="25.5" x14ac:dyDescent="0.2">
      <c r="A32" s="44" t="s">
        <v>99</v>
      </c>
      <c r="B32" s="45">
        <v>535115.16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400785.84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68575.44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922498.35600000003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907273.44</v>
      </c>
      <c r="E38" s="24"/>
      <c r="F38" s="27"/>
      <c r="G38" s="55"/>
      <c r="H38" s="55"/>
    </row>
    <row r="39" spans="1:8" s="46" customFormat="1" ht="12.75" x14ac:dyDescent="0.2">
      <c r="A39" s="44" t="s">
        <v>135</v>
      </c>
      <c r="B39" s="45">
        <v>234525.51</v>
      </c>
      <c r="E39" s="24"/>
      <c r="F39" s="3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91270.49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9155.4940999999999</v>
      </c>
      <c r="E42" s="24"/>
      <c r="F42" s="24"/>
      <c r="H42" s="55"/>
    </row>
    <row r="43" spans="1:8" s="46" customFormat="1" ht="12.75" x14ac:dyDescent="0.2">
      <c r="A43" s="50" t="s">
        <v>115</v>
      </c>
      <c r="B43" s="47">
        <v>0</v>
      </c>
      <c r="E43" s="55"/>
      <c r="F43" s="56"/>
      <c r="H43" s="55"/>
    </row>
    <row r="44" spans="1:8" s="46" customFormat="1" ht="12.75" x14ac:dyDescent="0.2">
      <c r="A44" s="50" t="s">
        <v>127</v>
      </c>
      <c r="B44" s="47">
        <v>9155.5</v>
      </c>
      <c r="E44" s="24"/>
      <c r="F44" s="24"/>
      <c r="H44" s="55"/>
    </row>
    <row r="45" spans="1:8" s="46" customFormat="1" ht="12.75" x14ac:dyDescent="0.2">
      <c r="A45" s="44" t="s">
        <v>143</v>
      </c>
      <c r="B45" s="45">
        <v>67987.692305999997</v>
      </c>
      <c r="F45" s="24"/>
      <c r="G45" s="55"/>
      <c r="H45" s="55"/>
    </row>
    <row r="46" spans="1:8" s="46" customFormat="1" ht="12.75" x14ac:dyDescent="0.2">
      <c r="A46" s="50" t="s">
        <v>144</v>
      </c>
      <c r="B46" s="47">
        <v>67987.710000000006</v>
      </c>
      <c r="E46" s="24"/>
      <c r="F46" s="24"/>
      <c r="G46" s="55"/>
      <c r="H46" s="55"/>
    </row>
    <row r="47" spans="1:8" s="46" customFormat="1" ht="12.75" x14ac:dyDescent="0.2">
      <c r="A47" s="44" t="s">
        <v>145</v>
      </c>
      <c r="B47" s="45">
        <v>384163.078125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G49" s="55"/>
      <c r="H49" s="55"/>
    </row>
    <row r="50" spans="1:8" s="46" customFormat="1" ht="12.75" x14ac:dyDescent="0.2">
      <c r="A50" s="48" t="s">
        <v>148</v>
      </c>
      <c r="B50" s="45">
        <v>429600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55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6721341.880531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671784.99946900085</v>
      </c>
      <c r="E54" s="33"/>
      <c r="F54" s="34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H54"/>
  <sheetViews>
    <sheetView zoomScaleNormal="100" workbookViewId="0">
      <pane ySplit="3" topLeftCell="A37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3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1617291.36</v>
      </c>
      <c r="C7" s="51">
        <v>1605448.28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279894.16000000003</v>
      </c>
      <c r="C8" s="51">
        <v>273390.13</v>
      </c>
      <c r="E8" s="24"/>
      <c r="F8" s="27"/>
      <c r="G8" s="27"/>
      <c r="H8" s="55"/>
    </row>
    <row r="9" spans="1:8" s="46" customFormat="1" ht="12.75" x14ac:dyDescent="0.25">
      <c r="A9" s="44" t="s">
        <v>118</v>
      </c>
      <c r="B9" s="51">
        <v>1253097.6599999999</v>
      </c>
      <c r="C9" s="51">
        <v>1223841.7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456186.84</v>
      </c>
      <c r="C10" s="51">
        <v>443429.21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341666.04</v>
      </c>
      <c r="C11" s="51">
        <v>333371.12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64772.58</v>
      </c>
      <c r="C12" s="51">
        <v>63452.480000000003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603125.18000000005</v>
      </c>
      <c r="C14" s="51">
        <v>590059.11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45">
        <v>0</v>
      </c>
      <c r="C15" s="51">
        <v>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773453.1</v>
      </c>
      <c r="C16" s="51">
        <v>752796.85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27"/>
      <c r="G17" s="27"/>
    </row>
    <row r="18" spans="1:8" s="46" customFormat="1" ht="12.75" x14ac:dyDescent="0.2">
      <c r="A18" s="44" t="s">
        <v>108</v>
      </c>
      <c r="B18" s="67">
        <v>0</v>
      </c>
      <c r="C18" s="68">
        <v>0</v>
      </c>
      <c r="E18" s="24"/>
      <c r="F18" s="27"/>
      <c r="G18" s="27"/>
      <c r="H18" s="55"/>
    </row>
    <row r="19" spans="1:8" s="46" customFormat="1" ht="12.75" x14ac:dyDescent="0.25">
      <c r="A19" s="44" t="s">
        <v>141</v>
      </c>
      <c r="B19" s="51">
        <v>179489.94999999998</v>
      </c>
      <c r="C19" s="51">
        <v>180797.38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7"/>
      <c r="G20" s="27"/>
    </row>
    <row r="21" spans="1:8" s="46" customFormat="1" ht="25.5" x14ac:dyDescent="0.25">
      <c r="A21" s="44" t="s">
        <v>109</v>
      </c>
      <c r="B21" s="45">
        <v>2581072.14</v>
      </c>
      <c r="C21" s="51">
        <v>2466694.34</v>
      </c>
      <c r="E21" s="24"/>
      <c r="F21" s="27"/>
      <c r="G21" s="27"/>
    </row>
    <row r="22" spans="1:8" s="46" customFormat="1" ht="25.5" x14ac:dyDescent="0.25">
      <c r="A22" s="44" t="s">
        <v>110</v>
      </c>
      <c r="B22" s="45">
        <v>223.36</v>
      </c>
      <c r="C22" s="51">
        <v>262620.88</v>
      </c>
      <c r="E22" s="24"/>
      <c r="F22" s="27"/>
      <c r="G22" s="27"/>
    </row>
    <row r="23" spans="1:8" s="46" customFormat="1" ht="12.75" x14ac:dyDescent="0.25">
      <c r="A23" s="44" t="s">
        <v>111</v>
      </c>
      <c r="B23" s="51">
        <v>114519.96</v>
      </c>
      <c r="C23" s="51">
        <v>112299.28</v>
      </c>
      <c r="E23" s="24"/>
      <c r="F23" s="27"/>
      <c r="G23" s="27"/>
    </row>
    <row r="24" spans="1:8" s="46" customFormat="1" ht="12.75" x14ac:dyDescent="0.2">
      <c r="A24" s="44" t="s">
        <v>112</v>
      </c>
      <c r="B24" s="45">
        <v>150307.76</v>
      </c>
      <c r="C24" s="51">
        <v>155889.48000000001</v>
      </c>
      <c r="E24" s="24"/>
      <c r="F24" s="27"/>
      <c r="G24" s="27"/>
      <c r="H24" s="55"/>
    </row>
    <row r="25" spans="1:8" s="46" customFormat="1" ht="12.75" x14ac:dyDescent="0.2">
      <c r="A25" s="44" t="s">
        <v>150</v>
      </c>
      <c r="B25" s="45">
        <v>6741.85</v>
      </c>
      <c r="C25" s="51">
        <v>6741.85</v>
      </c>
      <c r="E25" s="24"/>
      <c r="F25" s="58"/>
      <c r="G25" s="58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8"/>
      <c r="G26" s="58"/>
      <c r="H26" s="55"/>
    </row>
    <row r="27" spans="1:8" x14ac:dyDescent="0.25">
      <c r="A27" s="9" t="s">
        <v>122</v>
      </c>
      <c r="B27" s="19">
        <f>SUM(B7:B26)</f>
        <v>8421841.9399999995</v>
      </c>
      <c r="C27" s="19">
        <f>SUM(C7:C26)</f>
        <v>8470832.0899999999</v>
      </c>
      <c r="E27" s="25"/>
      <c r="F27" s="38"/>
      <c r="G27" s="38"/>
    </row>
    <row r="28" spans="1:8" ht="15" x14ac:dyDescent="0.25">
      <c r="B28" s="10"/>
      <c r="C28" s="46"/>
      <c r="F28" s="35"/>
      <c r="G28" s="35"/>
    </row>
    <row r="29" spans="1:8" x14ac:dyDescent="0.25">
      <c r="A29" s="16" t="s">
        <v>103</v>
      </c>
      <c r="B29" s="17" t="s">
        <v>124</v>
      </c>
      <c r="C29" s="59"/>
      <c r="F29" s="35"/>
      <c r="G29" s="35"/>
    </row>
    <row r="30" spans="1:8" s="46" customFormat="1" ht="12.75" x14ac:dyDescent="0.2">
      <c r="A30" s="44" t="s">
        <v>117</v>
      </c>
      <c r="B30" s="45">
        <v>1618000.38</v>
      </c>
      <c r="C30" s="59"/>
      <c r="E30" s="24"/>
      <c r="F30" s="60"/>
      <c r="G30" s="61"/>
      <c r="H30" s="55"/>
    </row>
    <row r="31" spans="1:8" s="46" customFormat="1" ht="12.75" x14ac:dyDescent="0.2">
      <c r="A31" s="44" t="s">
        <v>125</v>
      </c>
      <c r="B31" s="45">
        <v>672557</v>
      </c>
      <c r="E31" s="24"/>
      <c r="F31" s="27"/>
      <c r="G31" s="61"/>
      <c r="H31" s="55"/>
    </row>
    <row r="32" spans="1:8" s="46" customFormat="1" ht="25.5" x14ac:dyDescent="0.2">
      <c r="A32" s="44" t="s">
        <v>99</v>
      </c>
      <c r="B32" s="45">
        <v>456383.16</v>
      </c>
      <c r="E32" s="24"/>
      <c r="F32" s="27"/>
      <c r="G32" s="61"/>
      <c r="H32" s="55"/>
    </row>
    <row r="33" spans="1:8" s="46" customFormat="1" ht="12.75" x14ac:dyDescent="0.2">
      <c r="A33" s="44" t="s">
        <v>114</v>
      </c>
      <c r="B33" s="45">
        <v>341817.84</v>
      </c>
      <c r="E33" s="24"/>
      <c r="F33" s="27"/>
      <c r="G33" s="61"/>
      <c r="H33" s="55"/>
    </row>
    <row r="34" spans="1:8" s="46" customFormat="1" ht="12.75" x14ac:dyDescent="0.2">
      <c r="A34" s="44" t="s">
        <v>131</v>
      </c>
      <c r="B34" s="45">
        <v>64795.14</v>
      </c>
      <c r="E34" s="24"/>
      <c r="F34" s="27"/>
      <c r="G34" s="61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7"/>
      <c r="G35" s="61"/>
      <c r="H35" s="55"/>
    </row>
    <row r="36" spans="1:8" s="46" customFormat="1" ht="12.75" x14ac:dyDescent="0.2">
      <c r="A36" s="44" t="s">
        <v>133</v>
      </c>
      <c r="B36" s="45">
        <v>563322.84519999998</v>
      </c>
      <c r="E36" s="24"/>
      <c r="F36" s="27"/>
      <c r="G36" s="61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61"/>
      <c r="H37" s="55"/>
    </row>
    <row r="38" spans="1:8" s="46" customFormat="1" ht="12.75" x14ac:dyDescent="0.2">
      <c r="A38" s="44" t="s">
        <v>134</v>
      </c>
      <c r="B38" s="45">
        <v>773785.44</v>
      </c>
      <c r="E38" s="24"/>
      <c r="F38" s="27"/>
      <c r="G38" s="61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7"/>
      <c r="G39" s="61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7"/>
      <c r="G40" s="61"/>
      <c r="H40" s="55"/>
    </row>
    <row r="41" spans="1:8" s="46" customFormat="1" ht="12.75" x14ac:dyDescent="0.2">
      <c r="A41" s="44" t="s">
        <v>140</v>
      </c>
      <c r="B41" s="45">
        <v>180004.17</v>
      </c>
      <c r="E41" s="24"/>
      <c r="F41" s="27"/>
      <c r="G41" s="61"/>
      <c r="H41" s="55"/>
    </row>
    <row r="42" spans="1:8" s="46" customFormat="1" ht="25.5" x14ac:dyDescent="0.2">
      <c r="A42" s="44" t="s">
        <v>142</v>
      </c>
      <c r="B42" s="45">
        <v>2641410.1000000006</v>
      </c>
      <c r="E42" s="24"/>
      <c r="F42" s="27"/>
      <c r="G42" s="61"/>
      <c r="H42" s="55"/>
    </row>
    <row r="43" spans="1:8" s="46" customFormat="1" ht="12.75" x14ac:dyDescent="0.25">
      <c r="A43" s="50" t="s">
        <v>115</v>
      </c>
      <c r="B43" s="47">
        <v>61777.61</v>
      </c>
      <c r="E43" s="24"/>
      <c r="F43" s="27"/>
      <c r="G43" s="59"/>
    </row>
    <row r="44" spans="1:8" s="46" customFormat="1" ht="12.75" x14ac:dyDescent="0.2">
      <c r="A44" s="50" t="s">
        <v>127</v>
      </c>
      <c r="B44" s="47">
        <v>96886.189999999988</v>
      </c>
      <c r="F44" s="58"/>
      <c r="G44" s="59"/>
      <c r="H44" s="55"/>
    </row>
    <row r="45" spans="1:8" s="46" customFormat="1" ht="12.75" x14ac:dyDescent="0.2">
      <c r="A45" s="44" t="s">
        <v>143</v>
      </c>
      <c r="B45" s="45">
        <v>152508.85011</v>
      </c>
      <c r="E45" s="24"/>
      <c r="F45" s="27"/>
      <c r="H45" s="55"/>
    </row>
    <row r="46" spans="1:8" s="46" customFormat="1" ht="12.75" x14ac:dyDescent="0.2">
      <c r="A46" s="50" t="s">
        <v>144</v>
      </c>
      <c r="B46" s="47">
        <v>152508.84999999998</v>
      </c>
      <c r="F46" s="27"/>
      <c r="G46" s="59"/>
      <c r="H46" s="55"/>
    </row>
    <row r="47" spans="1:8" s="46" customFormat="1" ht="12.75" x14ac:dyDescent="0.2">
      <c r="A47" s="44" t="s">
        <v>145</v>
      </c>
      <c r="B47" s="45">
        <v>118722</v>
      </c>
      <c r="E47" s="24"/>
      <c r="F47" s="27"/>
      <c r="G47" s="61"/>
      <c r="H47" s="55"/>
    </row>
    <row r="48" spans="1:8" s="46" customFormat="1" ht="12.75" x14ac:dyDescent="0.2">
      <c r="A48" s="48" t="s">
        <v>146</v>
      </c>
      <c r="B48" s="49">
        <v>4070</v>
      </c>
      <c r="E48" s="24"/>
      <c r="F48" s="27"/>
      <c r="G48" s="59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G49" s="61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8"/>
      <c r="G50" s="61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58"/>
      <c r="G51" s="61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7587376.9253099998</v>
      </c>
      <c r="E52" s="24"/>
      <c r="F52" s="27"/>
      <c r="G52" s="35"/>
      <c r="H52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f>C27-B52</f>
        <v>883455.16469000001</v>
      </c>
      <c r="E54" s="31"/>
      <c r="F54" s="39"/>
      <c r="G54" s="35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2">
    <pageSetUpPr fitToPage="1"/>
  </sheetPr>
  <dimension ref="A1:H54"/>
  <sheetViews>
    <sheetView zoomScaleNormal="100" workbookViewId="0">
      <pane ySplit="3" topLeftCell="A40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92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1337810.8799999999</v>
      </c>
      <c r="C7" s="51">
        <v>1338651.95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303704.7</v>
      </c>
      <c r="C8" s="51">
        <v>291304.24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1036553.76</v>
      </c>
      <c r="C9" s="51">
        <v>1025659.3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377353.98</v>
      </c>
      <c r="C10" s="51">
        <v>372197.16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282624.03000000003</v>
      </c>
      <c r="C11" s="51">
        <v>279542.01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30904.68</v>
      </c>
      <c r="C12" s="51">
        <v>29955.16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750603.69</v>
      </c>
      <c r="C14" s="51">
        <v>740119.86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396000</v>
      </c>
      <c r="C15" s="51">
        <v>420570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639792.78</v>
      </c>
      <c r="C16" s="51">
        <v>631765.80000000005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165383.82</v>
      </c>
      <c r="C17" s="51">
        <v>163017.06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147997.46000000005</v>
      </c>
      <c r="C19" s="51">
        <v>145537.13999999996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1836171.8200000003</v>
      </c>
      <c r="C21" s="51">
        <v>1766799.1500000001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178814.77000000002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94729.65</v>
      </c>
      <c r="C23" s="51">
        <v>93992.6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93461.94</v>
      </c>
      <c r="C24" s="51">
        <v>92602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10596.57</v>
      </c>
      <c r="C25" s="51">
        <v>10596.57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7503689.7600000016</v>
      </c>
      <c r="C27" s="19">
        <f>SUM(C7:C26)</f>
        <v>7581124.7699999996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1337943.96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428871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377388.72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282653.28000000003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30904.68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642318.45600000001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639852.48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165383.82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147396.72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2227136.040000001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94134.569999999949</v>
      </c>
      <c r="E43" s="24"/>
      <c r="F43" s="24"/>
    </row>
    <row r="44" spans="1:8" s="46" customFormat="1" ht="12.75" x14ac:dyDescent="0.2">
      <c r="A44" s="50" t="s">
        <v>127</v>
      </c>
      <c r="B44" s="47">
        <v>119674.08000000003</v>
      </c>
      <c r="F44" s="56"/>
      <c r="H44" s="55"/>
    </row>
    <row r="45" spans="1:8" s="46" customFormat="1" ht="12.75" x14ac:dyDescent="0.2">
      <c r="A45" s="44" t="s">
        <v>143</v>
      </c>
      <c r="B45" s="45">
        <v>83810.946186000001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83810.950000000012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110136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G49" s="55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6473796.1021860009</v>
      </c>
      <c r="E52" s="31"/>
      <c r="F52" s="39"/>
    </row>
    <row r="53" spans="1:8" ht="4.5" customHeight="1" x14ac:dyDescent="0.25">
      <c r="B53" s="2"/>
      <c r="E53" s="33"/>
      <c r="F53" s="34"/>
    </row>
    <row r="54" spans="1:8" x14ac:dyDescent="0.25">
      <c r="A54" s="9" t="s">
        <v>116</v>
      </c>
      <c r="B54" s="18">
        <f>C27-B52</f>
        <v>1107328.6678139986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3">
    <pageSetUpPr fitToPage="1"/>
  </sheetPr>
  <dimension ref="A1:H54"/>
  <sheetViews>
    <sheetView zoomScaleNormal="100" workbookViewId="0">
      <pane ySplit="3" topLeftCell="A19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48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3065318.3</v>
      </c>
      <c r="C7" s="51">
        <v>3051863.76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741097.62</v>
      </c>
      <c r="C8" s="51">
        <v>722332.99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2368766.7999999998</v>
      </c>
      <c r="C9" s="51">
        <v>2320976.2799999998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861565.84</v>
      </c>
      <c r="C10" s="51">
        <v>839476.09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139.36000000000001</v>
      </c>
      <c r="C11" s="51">
        <v>-202.66</v>
      </c>
      <c r="E11" s="24"/>
      <c r="F11" s="24"/>
      <c r="G11" s="24"/>
      <c r="H11" s="55"/>
    </row>
    <row r="12" spans="1:8" s="46" customFormat="1" ht="12.75" x14ac:dyDescent="0.2">
      <c r="A12" s="44" t="s">
        <v>100</v>
      </c>
      <c r="B12" s="45">
        <v>122490.76</v>
      </c>
      <c r="C12" s="51">
        <v>120853.73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146794.32999999999</v>
      </c>
      <c r="C13" s="51">
        <v>143558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1516469.63</v>
      </c>
      <c r="C14" s="51">
        <v>1477338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277200</v>
      </c>
      <c r="C15" s="51">
        <v>297076.58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1460718.32</v>
      </c>
      <c r="C16" s="51">
        <v>1422217.84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785227.36999999988</v>
      </c>
      <c r="C19" s="51">
        <v>787743.17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3465729.83</v>
      </c>
      <c r="C21" s="51">
        <v>3241242.9400000004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13056936.669999998</v>
      </c>
      <c r="C22" s="51">
        <v>12651201.279999997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237845.32</v>
      </c>
      <c r="C23" s="51">
        <v>234593.62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487067.85</v>
      </c>
      <c r="C24" s="51">
        <v>380505.64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371950.69999999995</v>
      </c>
      <c r="C25" s="51">
        <v>408291.21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400680</v>
      </c>
      <c r="C26" s="51">
        <v>400680</v>
      </c>
      <c r="E26" s="24"/>
      <c r="F26" s="57"/>
      <c r="G26" s="57"/>
      <c r="H26" s="55"/>
    </row>
    <row r="27" spans="1:8" x14ac:dyDescent="0.2">
      <c r="A27" s="9" t="s">
        <v>122</v>
      </c>
      <c r="B27" s="19">
        <f>SUM(B7:B26)</f>
        <v>29365998.699999999</v>
      </c>
      <c r="C27" s="19">
        <f>SUM(C7:C26)</f>
        <v>28499748.469999999</v>
      </c>
      <c r="E27" s="41"/>
      <c r="F27" s="42"/>
      <c r="G27" s="42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3337573.15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3452802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857070.72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67">
        <v>0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121682.88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115036.56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1309387.4515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4"/>
      <c r="G37" s="55"/>
      <c r="H37" s="55"/>
    </row>
    <row r="38" spans="1:8" s="46" customFormat="1" ht="12.75" x14ac:dyDescent="0.2">
      <c r="A38" s="44" t="s">
        <v>134</v>
      </c>
      <c r="B38" s="45">
        <v>1453140.48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787040.49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4385780.7198999999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156646.94</v>
      </c>
      <c r="E43" s="24"/>
      <c r="F43" s="24"/>
    </row>
    <row r="44" spans="1:8" s="46" customFormat="1" ht="12.75" x14ac:dyDescent="0.2">
      <c r="A44" s="50" t="s">
        <v>127</v>
      </c>
      <c r="B44" s="47">
        <v>253097.19000000003</v>
      </c>
      <c r="F44" s="56"/>
      <c r="H44" s="55"/>
    </row>
    <row r="45" spans="1:8" s="46" customFormat="1" ht="12.75" x14ac:dyDescent="0.2">
      <c r="A45" s="44" t="s">
        <v>143</v>
      </c>
      <c r="B45" s="45">
        <v>12444570.486000001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334280.73999999993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609008.625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5430</v>
      </c>
      <c r="E48" s="24"/>
      <c r="F48" s="24"/>
      <c r="H48" s="55"/>
    </row>
    <row r="49" spans="1:8" s="46" customFormat="1" ht="12.75" x14ac:dyDescent="0.2">
      <c r="A49" s="44" t="s">
        <v>147</v>
      </c>
      <c r="B49" s="45">
        <v>202854.70300000001</v>
      </c>
      <c r="E49" s="24"/>
      <c r="F49" s="27"/>
      <c r="G49" s="55"/>
      <c r="H49" s="55"/>
    </row>
    <row r="50" spans="1:8" s="46" customFormat="1" ht="12.75" x14ac:dyDescent="0.2">
      <c r="A50" s="48" t="s">
        <v>148</v>
      </c>
      <c r="B50" s="45">
        <v>400680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29482058.265400004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-982309.79540000483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4">
    <pageSetUpPr fitToPage="1"/>
  </sheetPr>
  <dimension ref="A1:H54"/>
  <sheetViews>
    <sheetView zoomScaleNormal="100" workbookViewId="0">
      <pane ySplit="3" topLeftCell="A49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49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3364728.04</v>
      </c>
      <c r="C7" s="51">
        <v>3298578.31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851422.14999999991</v>
      </c>
      <c r="C8" s="51">
        <v>816473.89999999991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2605119.7000000002</v>
      </c>
      <c r="C9" s="51">
        <v>2509455.25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947656.51</v>
      </c>
      <c r="C10" s="51">
        <v>906873.37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67">
        <v>0</v>
      </c>
      <c r="C11" s="51">
        <v>0</v>
      </c>
      <c r="E11" s="24"/>
      <c r="F11" s="24"/>
      <c r="G11" s="24"/>
      <c r="H11" s="55"/>
    </row>
    <row r="12" spans="1:8" s="46" customFormat="1" ht="12.75" x14ac:dyDescent="0.2">
      <c r="A12" s="44" t="s">
        <v>100</v>
      </c>
      <c r="B12" s="45">
        <v>134917.67000000001</v>
      </c>
      <c r="C12" s="51">
        <v>130959.56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162060.76999999999</v>
      </c>
      <c r="C13" s="51">
        <v>156265.69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1816446.88</v>
      </c>
      <c r="C14" s="51">
        <v>1726321.37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129240</v>
      </c>
      <c r="C15" s="51">
        <v>118470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1605250.52</v>
      </c>
      <c r="C16" s="51">
        <v>1534584.62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712295.72000000009</v>
      </c>
      <c r="C19" s="51">
        <v>699524.92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4259311.709999999</v>
      </c>
      <c r="C21" s="51">
        <v>3865688.9199999995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15183708.52</v>
      </c>
      <c r="C22" s="51">
        <v>14064017.629999997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261788.79999999999</v>
      </c>
      <c r="C23" s="51">
        <v>253931.05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717605.93</v>
      </c>
      <c r="C24" s="51">
        <v>509783.96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258930.75000000003</v>
      </c>
      <c r="C25" s="51">
        <v>117451.56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441000</v>
      </c>
      <c r="C26" s="51">
        <v>441000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33451483.669999998</v>
      </c>
      <c r="C27" s="19">
        <f>SUM(C7:C26)</f>
        <v>31149380.109999999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3422565.82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3144578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945133.92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67">
        <v>0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134185.68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145599.12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1571537.0005999999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4"/>
      <c r="G37" s="55"/>
      <c r="H37" s="55"/>
    </row>
    <row r="38" spans="1:8" s="46" customFormat="1" ht="12.75" x14ac:dyDescent="0.2">
      <c r="A38" s="44" t="s">
        <v>134</v>
      </c>
      <c r="B38" s="45">
        <v>1602449.28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710484.21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4341988.8377999989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180528.38000000003</v>
      </c>
      <c r="E43" s="24"/>
      <c r="F43" s="24"/>
    </row>
    <row r="44" spans="1:8" s="46" customFormat="1" ht="12.75" x14ac:dyDescent="0.2">
      <c r="A44" s="50" t="s">
        <v>127</v>
      </c>
      <c r="B44" s="47">
        <v>290089.43999999994</v>
      </c>
      <c r="F44" s="56"/>
      <c r="H44" s="55"/>
    </row>
    <row r="45" spans="1:8" s="46" customFormat="1" ht="12.75" x14ac:dyDescent="0.2">
      <c r="A45" s="44" t="s">
        <v>143</v>
      </c>
      <c r="B45" s="45">
        <v>14179275.612000005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384966.23000000004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611876.623046875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5870</v>
      </c>
      <c r="E48" s="24"/>
      <c r="F48" s="24"/>
      <c r="H48" s="55"/>
    </row>
    <row r="49" spans="1:8" s="46" customFormat="1" ht="12.75" x14ac:dyDescent="0.2">
      <c r="A49" s="44" t="s">
        <v>147</v>
      </c>
      <c r="B49" s="45">
        <v>-38359.264900000002</v>
      </c>
      <c r="E49" s="24"/>
      <c r="F49" s="27"/>
      <c r="G49" s="55"/>
      <c r="H49" s="55"/>
    </row>
    <row r="50" spans="1:8" s="46" customFormat="1" ht="12.75" x14ac:dyDescent="0.2">
      <c r="A50" s="48" t="s">
        <v>148</v>
      </c>
      <c r="B50" s="45">
        <v>441000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31218184.83854688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-68804.728546880186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5">
    <pageSetUpPr fitToPage="1"/>
  </sheetPr>
  <dimension ref="A1:H54"/>
  <sheetViews>
    <sheetView zoomScaleNormal="100" workbookViewId="0">
      <pane ySplit="3" topLeftCell="A22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50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940433.59</v>
      </c>
      <c r="C7" s="51">
        <v>891206.28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143966.03</v>
      </c>
      <c r="C8" s="51">
        <v>136469.08000000002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728660.67</v>
      </c>
      <c r="C9" s="51">
        <v>681982.8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265266</v>
      </c>
      <c r="C10" s="51">
        <v>247369.65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198676.65</v>
      </c>
      <c r="C11" s="51">
        <v>185810.09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37662.15</v>
      </c>
      <c r="C12" s="51">
        <v>35362.6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501195.48</v>
      </c>
      <c r="C14" s="51">
        <v>463353.33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4800</v>
      </c>
      <c r="C15" s="51">
        <v>4400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449751.03</v>
      </c>
      <c r="C16" s="51">
        <v>419569.91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116258.55</v>
      </c>
      <c r="C17" s="51">
        <v>108302.89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124178.72000000002</v>
      </c>
      <c r="C19" s="51">
        <v>118897.89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3203.2900000000004</v>
      </c>
      <c r="C21" s="51">
        <v>65854.03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105891.64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66591.17</v>
      </c>
      <c r="C23" s="51">
        <v>62583.39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19609.580000000002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62005.279999999999</v>
      </c>
      <c r="C25" s="51">
        <v>90485.569999999992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161100</v>
      </c>
      <c r="C26" s="51">
        <v>161100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3803748.6099999994</v>
      </c>
      <c r="C27" s="19">
        <f>SUM(C7:C26)</f>
        <v>3798248.7300000004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940447.86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926169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265268.52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198678.48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37661.58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461249.18400000001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449755.68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116258.55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115173.85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54375.66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27187.829999999998</v>
      </c>
      <c r="E43" s="24"/>
      <c r="F43" s="24"/>
    </row>
    <row r="44" spans="1:8" s="46" customFormat="1" ht="12.75" x14ac:dyDescent="0.2">
      <c r="A44" s="50" t="s">
        <v>127</v>
      </c>
      <c r="B44" s="47">
        <v>27187.829999999994</v>
      </c>
      <c r="F44" s="56"/>
      <c r="H44" s="55"/>
    </row>
    <row r="45" spans="1:8" s="46" customFormat="1" ht="12.75" x14ac:dyDescent="0.2">
      <c r="A45" s="44" t="s">
        <v>143</v>
      </c>
      <c r="B45" s="45">
        <v>53948.31805799999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53948.31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208548.71875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G49" s="55"/>
      <c r="H49" s="55"/>
    </row>
    <row r="50" spans="1:8" s="46" customFormat="1" ht="12.75" x14ac:dyDescent="0.2">
      <c r="A50" s="48" t="s">
        <v>148</v>
      </c>
      <c r="B50" s="45">
        <v>161100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3988635.400808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-190386.67080799956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6">
    <pageSetUpPr fitToPage="1"/>
  </sheetPr>
  <dimension ref="A1:H54"/>
  <sheetViews>
    <sheetView zoomScaleNormal="100" workbookViewId="0">
      <pane ySplit="3" topLeftCell="A25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51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2498047.31</v>
      </c>
      <c r="C7" s="51">
        <v>2522046.62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985715.62</v>
      </c>
      <c r="C8" s="51">
        <v>977065.1100000001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1934038.29</v>
      </c>
      <c r="C9" s="51">
        <v>1919543.38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704053.88</v>
      </c>
      <c r="C10" s="51">
        <v>695019.71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67">
        <v>0</v>
      </c>
      <c r="C11" s="67">
        <v>0</v>
      </c>
      <c r="E11" s="24"/>
      <c r="F11" s="24"/>
      <c r="G11" s="24"/>
      <c r="H11" s="55"/>
    </row>
    <row r="12" spans="1:8" s="46" customFormat="1" ht="12.75" x14ac:dyDescent="0.2">
      <c r="A12" s="44" t="s">
        <v>100</v>
      </c>
      <c r="B12" s="45">
        <v>99970.49</v>
      </c>
      <c r="C12" s="51">
        <v>98897.33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120244.86</v>
      </c>
      <c r="C13" s="51">
        <v>119520.5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1552202.42</v>
      </c>
      <c r="C14" s="51">
        <v>1524232.64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0</v>
      </c>
      <c r="C15" s="51">
        <v>0</v>
      </c>
      <c r="E15" s="24"/>
      <c r="F15" s="24"/>
      <c r="G15" s="24"/>
    </row>
    <row r="16" spans="1:8" s="46" customFormat="1" ht="12.75" x14ac:dyDescent="0.25">
      <c r="A16" s="44" t="s">
        <v>107</v>
      </c>
      <c r="B16" s="51">
        <v>1193744.1299999999</v>
      </c>
      <c r="C16" s="51">
        <v>1179146.3500000001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0</v>
      </c>
      <c r="C17" s="51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51">
        <v>1274.56</v>
      </c>
      <c r="E18" s="24"/>
      <c r="F18" s="24"/>
      <c r="G18" s="27"/>
      <c r="H18" s="55"/>
    </row>
    <row r="19" spans="1:8" s="46" customFormat="1" ht="12.75" x14ac:dyDescent="0.25">
      <c r="A19" s="44" t="s">
        <v>141</v>
      </c>
      <c r="B19" s="51">
        <v>787635.21</v>
      </c>
      <c r="C19" s="51">
        <v>785041.12999999989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3305281.46</v>
      </c>
      <c r="C21" s="51">
        <v>3196011.8900000006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10869430.149999997</v>
      </c>
      <c r="C22" s="51">
        <v>10589345.960000001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194134.91</v>
      </c>
      <c r="C23" s="51">
        <v>193647.09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513626.45</v>
      </c>
      <c r="C24" s="51">
        <v>411350.28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25384.14</v>
      </c>
      <c r="C25" s="51">
        <v>25384.14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566400</v>
      </c>
      <c r="C26" s="51">
        <v>566400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25349909.32</v>
      </c>
      <c r="C27" s="19">
        <f>SUM(C7:C26)</f>
        <v>24803926.690000005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2711998.68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1650019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703718.28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67">
        <v>0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99910.62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171524.46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1333422.9018999999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4"/>
      <c r="G37" s="55"/>
      <c r="H37" s="55"/>
    </row>
    <row r="38" spans="1:8" s="46" customFormat="1" ht="12.75" x14ac:dyDescent="0.2">
      <c r="A38" s="44" t="s">
        <v>134</v>
      </c>
      <c r="B38" s="45">
        <v>1193135.52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789339.11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3003506.9200000004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207631.16</v>
      </c>
      <c r="E43" s="24"/>
      <c r="F43" s="24"/>
    </row>
    <row r="44" spans="1:8" s="46" customFormat="1" ht="12.75" x14ac:dyDescent="0.2">
      <c r="A44" s="50" t="s">
        <v>127</v>
      </c>
      <c r="B44" s="47">
        <v>336113.86</v>
      </c>
      <c r="F44" s="56"/>
      <c r="H44" s="55"/>
    </row>
    <row r="45" spans="1:8" s="46" customFormat="1" ht="12.75" x14ac:dyDescent="0.2">
      <c r="A45" s="44" t="s">
        <v>143</v>
      </c>
      <c r="B45" s="45">
        <v>10552228.235999998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444865.96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362038.3125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5230</v>
      </c>
      <c r="E48" s="24"/>
      <c r="F48" s="24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G49" s="55"/>
      <c r="H49" s="55"/>
    </row>
    <row r="50" spans="1:8" s="46" customFormat="1" ht="12.75" x14ac:dyDescent="0.2">
      <c r="A50" s="48" t="s">
        <v>148</v>
      </c>
      <c r="B50" s="45">
        <v>566400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23142472.040399998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1661454.6496000066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7">
    <pageSetUpPr fitToPage="1"/>
  </sheetPr>
  <dimension ref="A1:H54"/>
  <sheetViews>
    <sheetView zoomScaleNormal="100" workbookViewId="0">
      <pane ySplit="3" topLeftCell="A43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52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949174.76</v>
      </c>
      <c r="C7" s="51">
        <v>983627.82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279322.88</v>
      </c>
      <c r="C8" s="51">
        <v>280953.63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733476.9</v>
      </c>
      <c r="C9" s="51">
        <v>740215.1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266925.78000000003</v>
      </c>
      <c r="C10" s="51">
        <v>267405.81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67">
        <v>0</v>
      </c>
      <c r="C11" s="67">
        <v>0</v>
      </c>
      <c r="E11" s="24"/>
      <c r="F11" s="24"/>
      <c r="G11" s="24"/>
      <c r="H11" s="55"/>
    </row>
    <row r="12" spans="1:8" s="46" customFormat="1" ht="12.75" x14ac:dyDescent="0.2">
      <c r="A12" s="44" t="s">
        <v>100</v>
      </c>
      <c r="B12" s="45">
        <v>37917.79</v>
      </c>
      <c r="C12" s="51">
        <v>38452.559999999998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45605.61</v>
      </c>
      <c r="C13" s="51">
        <v>46077.55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697047.3</v>
      </c>
      <c r="C14" s="51">
        <v>691458.67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0</v>
      </c>
      <c r="C15" s="51">
        <v>0</v>
      </c>
      <c r="E15" s="24"/>
      <c r="F15" s="24"/>
      <c r="G15" s="24"/>
    </row>
    <row r="16" spans="1:8" s="46" customFormat="1" ht="12.75" x14ac:dyDescent="0.25">
      <c r="A16" s="44" t="s">
        <v>107</v>
      </c>
      <c r="B16" s="51">
        <v>452712.23</v>
      </c>
      <c r="C16" s="51">
        <v>454171.64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241708.81000000006</v>
      </c>
      <c r="C19" s="51">
        <v>276840.27000000008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1269766.8999999999</v>
      </c>
      <c r="C21" s="51">
        <v>1377630.2199999997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3903307.3699999996</v>
      </c>
      <c r="C22" s="51">
        <v>4011354.3800000008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73638.899999999994</v>
      </c>
      <c r="C23" s="51">
        <v>74777.960000000006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102202.73</v>
      </c>
      <c r="C24" s="51">
        <v>105983.16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126000</v>
      </c>
      <c r="C26" s="51">
        <v>126000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9178807.9600000009</v>
      </c>
      <c r="C27" s="19">
        <f>SUM(C7:C26)</f>
        <v>9474948.7700000014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1007070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405316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265968.36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67">
        <v>0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37760.94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94507.38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591250.71600000001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4"/>
      <c r="G37" s="55"/>
      <c r="H37" s="55"/>
    </row>
    <row r="38" spans="1:8" s="46" customFormat="1" ht="12.75" x14ac:dyDescent="0.2">
      <c r="A38" s="44" t="s">
        <v>134</v>
      </c>
      <c r="B38" s="45">
        <v>450942.24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299492.64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1041701.28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58643.530000000006</v>
      </c>
      <c r="E43" s="24"/>
      <c r="F43" s="24"/>
    </row>
    <row r="44" spans="1:8" s="46" customFormat="1" ht="12.75" x14ac:dyDescent="0.2">
      <c r="A44" s="50" t="s">
        <v>127</v>
      </c>
      <c r="B44" s="47">
        <v>94963.699999999983</v>
      </c>
      <c r="F44" s="56"/>
      <c r="H44" s="55"/>
    </row>
    <row r="45" spans="1:8" s="46" customFormat="1" ht="12.75" x14ac:dyDescent="0.2">
      <c r="A45" s="44" t="s">
        <v>143</v>
      </c>
      <c r="B45" s="45">
        <v>3642903.99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125715.65000000001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167675.15625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1610</v>
      </c>
      <c r="E48" s="24"/>
      <c r="F48" s="24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G49" s="55"/>
      <c r="H49" s="55"/>
    </row>
    <row r="50" spans="1:8" s="46" customFormat="1" ht="12.75" x14ac:dyDescent="0.2">
      <c r="A50" s="48" t="s">
        <v>148</v>
      </c>
      <c r="B50" s="45">
        <v>126000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8132198.7022500001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1342750.0677500013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8">
    <pageSetUpPr fitToPage="1"/>
  </sheetPr>
  <dimension ref="A1:H54"/>
  <sheetViews>
    <sheetView zoomScaleNormal="100" workbookViewId="0">
      <pane ySplit="3" topLeftCell="A22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53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2247332.27</v>
      </c>
      <c r="C7" s="51">
        <v>2331248.88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411622.19</v>
      </c>
      <c r="C8" s="51">
        <v>404087.26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1741265.21</v>
      </c>
      <c r="C9" s="51">
        <v>1761959.24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633898.02</v>
      </c>
      <c r="C10" s="51">
        <v>634495.56000000006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474769.9</v>
      </c>
      <c r="C11" s="51">
        <v>477747.19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90005.46</v>
      </c>
      <c r="C12" s="51">
        <v>92382.94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1200335.72</v>
      </c>
      <c r="C14" s="51">
        <v>1189378.3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14400</v>
      </c>
      <c r="C15" s="51">
        <v>13200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1074762.82</v>
      </c>
      <c r="C16" s="51">
        <v>1069955.97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277658.49</v>
      </c>
      <c r="C17" s="51">
        <v>277018.58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247490.91999999998</v>
      </c>
      <c r="C19" s="51">
        <v>243170.20999999993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4776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3175430.14</v>
      </c>
      <c r="C21" s="51">
        <v>3333741.39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-25269.040000000001</v>
      </c>
      <c r="C22" s="51">
        <v>718782.79999999993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159131.38</v>
      </c>
      <c r="C23" s="51">
        <v>161834.16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198382.22</v>
      </c>
      <c r="C24" s="51">
        <v>282242.84000000003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28921.13</v>
      </c>
      <c r="C25" s="51">
        <v>13304.650000000001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387000</v>
      </c>
      <c r="C26" s="51">
        <v>387000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12337136.830000004</v>
      </c>
      <c r="C27" s="19">
        <f>SUM(C7:C26)</f>
        <v>13396325.970000001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2247687.96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1255567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633996.72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474845.28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90011.88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1034032.8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1074924.48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277658.49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253402.23999999999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3258719.7800000007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99071.689999999988</v>
      </c>
      <c r="E43" s="24"/>
      <c r="F43" s="24"/>
    </row>
    <row r="44" spans="1:8" s="46" customFormat="1" ht="12.75" x14ac:dyDescent="0.2">
      <c r="A44" s="50" t="s">
        <v>127</v>
      </c>
      <c r="B44" s="47">
        <v>147203.76</v>
      </c>
      <c r="F44" s="56"/>
      <c r="H44" s="55"/>
    </row>
    <row r="45" spans="1:8" s="46" customFormat="1" ht="12.75" x14ac:dyDescent="0.2">
      <c r="A45" s="44" t="s">
        <v>143</v>
      </c>
      <c r="B45" s="45">
        <v>136154.00905200001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136154.04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525217.4375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G49" s="55"/>
      <c r="H49" s="55"/>
    </row>
    <row r="50" spans="1:8" s="46" customFormat="1" ht="12.75" x14ac:dyDescent="0.2">
      <c r="A50" s="48" t="s">
        <v>148</v>
      </c>
      <c r="B50" s="45">
        <v>387000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11649218.076552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1747107.8934480008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9">
    <pageSetUpPr fitToPage="1"/>
  </sheetPr>
  <dimension ref="A1:H54"/>
  <sheetViews>
    <sheetView zoomScaleNormal="100" workbookViewId="0">
      <pane ySplit="3" topLeftCell="A22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54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1962697.49</v>
      </c>
      <c r="C7" s="51">
        <v>2005401.81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470912.52</v>
      </c>
      <c r="C8" s="51">
        <v>470796.75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1520722.62</v>
      </c>
      <c r="C9" s="51">
        <v>1518241.15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553612.05000000005</v>
      </c>
      <c r="C10" s="51">
        <v>549256.02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67">
        <v>0</v>
      </c>
      <c r="C11" s="51">
        <v>0</v>
      </c>
      <c r="E11" s="24"/>
      <c r="F11" s="24"/>
      <c r="G11" s="24"/>
      <c r="H11" s="55"/>
    </row>
    <row r="12" spans="1:8" s="46" customFormat="1" ht="12.75" x14ac:dyDescent="0.2">
      <c r="A12" s="44" t="s">
        <v>100</v>
      </c>
      <c r="B12" s="45">
        <v>78603.509999999995</v>
      </c>
      <c r="C12" s="51">
        <v>78814.09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849943.34</v>
      </c>
      <c r="C14" s="51">
        <v>837887.54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129240</v>
      </c>
      <c r="C15" s="51">
        <v>118470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938636.36</v>
      </c>
      <c r="C16" s="51">
        <v>933551.36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610628.16</v>
      </c>
      <c r="C19" s="51">
        <v>622250.30999999994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2397493.3699999996</v>
      </c>
      <c r="C21" s="51">
        <v>2328737.8000000007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8577329.5099999998</v>
      </c>
      <c r="C22" s="51">
        <v>8652658.9700000007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152642.06</v>
      </c>
      <c r="C23" s="51">
        <v>153336.91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392264.64</v>
      </c>
      <c r="C24" s="51">
        <v>313667.65000000002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346095.58</v>
      </c>
      <c r="C25" s="51">
        <v>345975.24999999994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260400</v>
      </c>
      <c r="C26" s="51">
        <v>260400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19241221.209999997</v>
      </c>
      <c r="C27" s="19">
        <f>SUM(C7:C26)</f>
        <v>19189445.610000003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1981084.85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555154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553602.6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67">
        <v>0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78597.899999999994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735358.22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4"/>
      <c r="G37" s="55"/>
      <c r="H37" s="55"/>
    </row>
    <row r="38" spans="1:8" s="46" customFormat="1" ht="12.75" x14ac:dyDescent="0.2">
      <c r="A38" s="44" t="s">
        <v>134</v>
      </c>
      <c r="B38" s="45">
        <v>938618.4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622597.62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2529720.5199999991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99483.869999999981</v>
      </c>
      <c r="E43" s="24"/>
      <c r="F43" s="24"/>
    </row>
    <row r="44" spans="1:8" s="46" customFormat="1" ht="12.75" x14ac:dyDescent="0.2">
      <c r="A44" s="50" t="s">
        <v>127</v>
      </c>
      <c r="B44" s="47">
        <v>160824.68999999997</v>
      </c>
      <c r="F44" s="56"/>
      <c r="H44" s="55"/>
    </row>
    <row r="45" spans="1:8" s="46" customFormat="1" ht="12.75" x14ac:dyDescent="0.2">
      <c r="A45" s="44" t="s">
        <v>143</v>
      </c>
      <c r="B45" s="45">
        <v>8220229.1639999999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213201.35999999996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600668.625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3540</v>
      </c>
      <c r="E48" s="24"/>
      <c r="F48" s="24"/>
      <c r="H48" s="55"/>
    </row>
    <row r="49" spans="1:8" s="46" customFormat="1" ht="12.75" x14ac:dyDescent="0.2">
      <c r="A49" s="44" t="s">
        <v>147</v>
      </c>
      <c r="B49" s="45">
        <v>56583.149500000007</v>
      </c>
      <c r="E49" s="24"/>
      <c r="F49" s="27"/>
      <c r="G49" s="55"/>
      <c r="H49" s="55"/>
    </row>
    <row r="50" spans="1:8" s="46" customFormat="1" ht="12.75" x14ac:dyDescent="0.2">
      <c r="A50" s="48" t="s">
        <v>148</v>
      </c>
      <c r="B50" s="45">
        <v>260400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17136155.048500001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2053290.5615000017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0">
    <pageSetUpPr fitToPage="1"/>
  </sheetPr>
  <dimension ref="A1:H54"/>
  <sheetViews>
    <sheetView zoomScaleNormal="100" workbookViewId="0">
      <pane ySplit="3" topLeftCell="A43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55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1072009.8</v>
      </c>
      <c r="C7" s="51">
        <v>1089828.97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229508.65000000002</v>
      </c>
      <c r="C8" s="51">
        <v>230118.58000000002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830608.62</v>
      </c>
      <c r="C9" s="51">
        <v>830320.62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302378.78000000003</v>
      </c>
      <c r="C10" s="51">
        <v>300846.09000000003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67">
        <v>0</v>
      </c>
      <c r="C11" s="51">
        <v>0</v>
      </c>
      <c r="E11" s="24"/>
      <c r="F11" s="24"/>
      <c r="G11" s="24"/>
      <c r="H11" s="55"/>
    </row>
    <row r="12" spans="1:8" s="46" customFormat="1" ht="12.75" x14ac:dyDescent="0.2">
      <c r="A12" s="44" t="s">
        <v>100</v>
      </c>
      <c r="B12" s="45">
        <v>42931.46</v>
      </c>
      <c r="C12" s="51">
        <v>43067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423990.32</v>
      </c>
      <c r="C14" s="51">
        <v>418840.55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0</v>
      </c>
      <c r="C15" s="51">
        <v>0</v>
      </c>
      <c r="E15" s="24"/>
      <c r="F15" s="24"/>
      <c r="G15" s="24"/>
    </row>
    <row r="16" spans="1:8" s="46" customFormat="1" ht="12.75" x14ac:dyDescent="0.25">
      <c r="A16" s="44" t="s">
        <v>107</v>
      </c>
      <c r="B16" s="51">
        <v>512676.11</v>
      </c>
      <c r="C16" s="51">
        <v>511253.92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239140.38</v>
      </c>
      <c r="C19" s="51">
        <v>259629.66999999998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1184697.6599999999</v>
      </c>
      <c r="C21" s="51">
        <v>1186736.3899999997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4437562.83</v>
      </c>
      <c r="C22" s="51">
        <v>4500449.2800000003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83374.27</v>
      </c>
      <c r="C23" s="51">
        <v>83762.31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281455.35999999999</v>
      </c>
      <c r="C24" s="51">
        <v>212434.02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10942.68</v>
      </c>
      <c r="C25" s="51">
        <v>10942.68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139440</v>
      </c>
      <c r="C26" s="51">
        <v>139440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9790716.9199999981</v>
      </c>
      <c r="C27" s="19">
        <f>SUM(C7:C26)</f>
        <v>9817670.0800000001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1089214.82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202421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302301.71999999997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67">
        <v>0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42919.38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364453.652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4"/>
      <c r="G37" s="55"/>
      <c r="H37" s="55"/>
    </row>
    <row r="38" spans="1:8" s="46" customFormat="1" ht="12.75" x14ac:dyDescent="0.2">
      <c r="A38" s="44" t="s">
        <v>134</v>
      </c>
      <c r="B38" s="45">
        <v>512544.48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259131.05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1327140.8999999999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48193.089999999989</v>
      </c>
      <c r="E43" s="24"/>
      <c r="F43" s="24"/>
    </row>
    <row r="44" spans="1:8" s="46" customFormat="1" ht="12.75" x14ac:dyDescent="0.2">
      <c r="A44" s="50" t="s">
        <v>127</v>
      </c>
      <c r="B44" s="47">
        <v>78029.31</v>
      </c>
      <c r="F44" s="56"/>
      <c r="H44" s="55"/>
    </row>
    <row r="45" spans="1:8" s="46" customFormat="1" ht="12.75" x14ac:dyDescent="0.2">
      <c r="A45" s="44" t="s">
        <v>143</v>
      </c>
      <c r="B45" s="45">
        <v>4343762.1060000006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103374.55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164795.15625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1870</v>
      </c>
      <c r="E48" s="24"/>
      <c r="F48" s="24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G49" s="55"/>
      <c r="H49" s="55"/>
    </row>
    <row r="50" spans="1:8" s="46" customFormat="1" ht="12.75" x14ac:dyDescent="0.2">
      <c r="A50" s="48" t="s">
        <v>148</v>
      </c>
      <c r="B50" s="45">
        <v>139440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8749994.2642500009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1067675.8157499991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1">
    <pageSetUpPr fitToPage="1"/>
  </sheetPr>
  <dimension ref="A1:H54"/>
  <sheetViews>
    <sheetView zoomScaleNormal="100" workbookViewId="0">
      <pane ySplit="3" topLeftCell="A19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56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844364.54</v>
      </c>
      <c r="C7" s="51">
        <v>826681.7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270756.87</v>
      </c>
      <c r="C8" s="51">
        <v>260347.64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654885.29</v>
      </c>
      <c r="C9" s="51">
        <v>631510.89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238501.07</v>
      </c>
      <c r="C10" s="51">
        <v>228890.59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67">
        <v>0</v>
      </c>
      <c r="C11" s="51">
        <v>0</v>
      </c>
      <c r="E11" s="24"/>
      <c r="F11" s="24"/>
      <c r="G11" s="24"/>
      <c r="H11" s="55"/>
    </row>
    <row r="12" spans="1:8" s="46" customFormat="1" ht="12.75" x14ac:dyDescent="0.2">
      <c r="A12" s="44" t="s">
        <v>100</v>
      </c>
      <c r="B12" s="45">
        <v>33842.5</v>
      </c>
      <c r="C12" s="51">
        <v>32750.82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40711.39</v>
      </c>
      <c r="C13" s="51">
        <v>39319.94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704881.39</v>
      </c>
      <c r="C14" s="51">
        <v>670438.93999999994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0</v>
      </c>
      <c r="C15" s="51">
        <v>0</v>
      </c>
      <c r="E15" s="24"/>
      <c r="F15" s="24"/>
      <c r="G15" s="24"/>
    </row>
    <row r="16" spans="1:8" s="46" customFormat="1" ht="12.75" x14ac:dyDescent="0.25">
      <c r="A16" s="44" t="s">
        <v>107</v>
      </c>
      <c r="B16" s="51">
        <v>404226.89</v>
      </c>
      <c r="C16" s="51">
        <v>388038.29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206075.89</v>
      </c>
      <c r="C19" s="51">
        <v>222713.12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1002985.8999999999</v>
      </c>
      <c r="C21" s="51">
        <v>932001.02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3804553.27</v>
      </c>
      <c r="C22" s="51">
        <v>3680424.8900000006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65714.179999999993</v>
      </c>
      <c r="C23" s="51">
        <v>63666.41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138036.67000000001</v>
      </c>
      <c r="C24" s="51">
        <v>137073.41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11594.34</v>
      </c>
      <c r="C25" s="51">
        <v>11594.34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127680</v>
      </c>
      <c r="C26" s="51">
        <v>127680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8548810.1899999995</v>
      </c>
      <c r="C27" s="19">
        <f>SUM(C7:C26)</f>
        <v>8253132.0000000009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957059.3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513598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240220.08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67">
        <v>0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34105.32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101549.52</v>
      </c>
      <c r="E35" s="24"/>
      <c r="F35" s="27"/>
      <c r="G35" s="55"/>
      <c r="H35" s="55"/>
    </row>
    <row r="36" spans="1:8" s="46" customFormat="1" ht="12.75" x14ac:dyDescent="0.2">
      <c r="A36" s="44" t="s">
        <v>133</v>
      </c>
      <c r="B36" s="45">
        <v>613288.80000000005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4"/>
      <c r="G37" s="55"/>
      <c r="H37" s="55"/>
    </row>
    <row r="38" spans="1:8" s="46" customFormat="1" ht="12.75" x14ac:dyDescent="0.2">
      <c r="A38" s="44" t="s">
        <v>134</v>
      </c>
      <c r="B38" s="45">
        <v>407286.72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188482.54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971534.28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57290.950000000012</v>
      </c>
      <c r="E43" s="24"/>
      <c r="F43" s="24"/>
    </row>
    <row r="44" spans="1:8" s="46" customFormat="1" ht="12.75" x14ac:dyDescent="0.2">
      <c r="A44" s="50" t="s">
        <v>127</v>
      </c>
      <c r="B44" s="47">
        <v>92522.81</v>
      </c>
      <c r="F44" s="56"/>
      <c r="H44" s="55"/>
    </row>
    <row r="45" spans="1:8" s="46" customFormat="1" ht="12.75" x14ac:dyDescent="0.2">
      <c r="A45" s="44" t="s">
        <v>143</v>
      </c>
      <c r="B45" s="45">
        <v>3644381.97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122503.26999999999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155795.15625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1790</v>
      </c>
      <c r="E48" s="24"/>
      <c r="F48" s="24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G49" s="55"/>
      <c r="H49" s="55"/>
    </row>
    <row r="50" spans="1:8" s="46" customFormat="1" ht="12.75" x14ac:dyDescent="0.2">
      <c r="A50" s="48" t="s">
        <v>148</v>
      </c>
      <c r="B50" s="45">
        <v>127680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7956771.6862500012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296360.31374999974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H54"/>
  <sheetViews>
    <sheetView zoomScaleNormal="100" workbookViewId="0">
      <pane ySplit="3" topLeftCell="A38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4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782137.21</v>
      </c>
      <c r="C7" s="51">
        <v>828932.25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-212553.8</v>
      </c>
      <c r="C8" s="51">
        <v>51052.39</v>
      </c>
      <c r="E8" s="24"/>
      <c r="F8" s="27"/>
      <c r="G8" s="27"/>
      <c r="H8" s="55"/>
    </row>
    <row r="9" spans="1:8" s="46" customFormat="1" ht="12.75" x14ac:dyDescent="0.25">
      <c r="A9" s="44" t="s">
        <v>118</v>
      </c>
      <c r="B9" s="51">
        <v>606011.84</v>
      </c>
      <c r="C9" s="51">
        <v>599453.36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220615.57</v>
      </c>
      <c r="C10" s="51">
        <v>212823.44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165237.69</v>
      </c>
      <c r="C11" s="51">
        <v>161392.22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31323.55</v>
      </c>
      <c r="C12" s="51">
        <v>31635.07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389083.24</v>
      </c>
      <c r="C14" s="51">
        <v>367333.52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45">
        <v>8000</v>
      </c>
      <c r="C15" s="51">
        <v>15741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374047.91</v>
      </c>
      <c r="C16" s="51">
        <v>355368.84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27"/>
      <c r="G17" s="27"/>
    </row>
    <row r="18" spans="1:8" s="46" customFormat="1" ht="12.75" x14ac:dyDescent="0.2">
      <c r="A18" s="44" t="s">
        <v>108</v>
      </c>
      <c r="B18" s="67">
        <v>0</v>
      </c>
      <c r="C18" s="68">
        <v>0</v>
      </c>
      <c r="E18" s="24"/>
      <c r="F18" s="27"/>
      <c r="G18" s="27"/>
      <c r="H18" s="55"/>
    </row>
    <row r="19" spans="1:8" s="46" customFormat="1" ht="12.75" x14ac:dyDescent="0.25">
      <c r="A19" s="44" t="s">
        <v>141</v>
      </c>
      <c r="B19" s="51">
        <v>73209.109999999986</v>
      </c>
      <c r="C19" s="51">
        <v>71436.149999999994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7"/>
      <c r="G20" s="27"/>
    </row>
    <row r="21" spans="1:8" s="46" customFormat="1" ht="25.5" x14ac:dyDescent="0.25">
      <c r="A21" s="44" t="s">
        <v>109</v>
      </c>
      <c r="B21" s="45">
        <v>2128265.35</v>
      </c>
      <c r="C21" s="51">
        <v>2023775.92</v>
      </c>
      <c r="E21" s="24"/>
      <c r="F21" s="27"/>
      <c r="G21" s="27"/>
    </row>
    <row r="22" spans="1:8" s="46" customFormat="1" ht="25.5" x14ac:dyDescent="0.25">
      <c r="A22" s="44" t="s">
        <v>110</v>
      </c>
      <c r="B22" s="45">
        <v>4066443.0500000003</v>
      </c>
      <c r="C22" s="51">
        <v>3923037.21</v>
      </c>
      <c r="E22" s="24"/>
      <c r="F22" s="27"/>
      <c r="G22" s="27"/>
    </row>
    <row r="23" spans="1:8" s="46" customFormat="1" ht="12.75" x14ac:dyDescent="0.25">
      <c r="A23" s="44" t="s">
        <v>111</v>
      </c>
      <c r="B23" s="51">
        <v>55384.49</v>
      </c>
      <c r="C23" s="51">
        <v>54863.03</v>
      </c>
      <c r="E23" s="24"/>
      <c r="F23" s="27"/>
      <c r="G23" s="27"/>
    </row>
    <row r="24" spans="1:8" s="46" customFormat="1" ht="12.75" x14ac:dyDescent="0.2">
      <c r="A24" s="44" t="s">
        <v>112</v>
      </c>
      <c r="B24" s="45">
        <v>0</v>
      </c>
      <c r="C24" s="51">
        <v>0</v>
      </c>
      <c r="E24" s="24"/>
      <c r="F24" s="27"/>
      <c r="G24" s="27"/>
      <c r="H24" s="55"/>
    </row>
    <row r="25" spans="1:8" s="46" customFormat="1" ht="12.75" x14ac:dyDescent="0.2">
      <c r="A25" s="44" t="s">
        <v>150</v>
      </c>
      <c r="B25" s="45">
        <v>212319.13000000003</v>
      </c>
      <c r="C25" s="51">
        <v>172203.12</v>
      </c>
      <c r="E25" s="24"/>
      <c r="F25" s="58"/>
      <c r="G25" s="58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8"/>
      <c r="G26" s="58"/>
      <c r="H26" s="55"/>
    </row>
    <row r="27" spans="1:8" x14ac:dyDescent="0.25">
      <c r="A27" s="9" t="s">
        <v>122</v>
      </c>
      <c r="B27" s="19">
        <f>SUM(B7:B26)</f>
        <v>8899524.3400000017</v>
      </c>
      <c r="C27" s="19">
        <f>SUM(C7:C26)</f>
        <v>8869047.5199999996</v>
      </c>
      <c r="E27" s="25"/>
      <c r="F27" s="38"/>
      <c r="G27" s="38"/>
    </row>
    <row r="28" spans="1:8" ht="15" x14ac:dyDescent="0.25">
      <c r="B28" s="10"/>
      <c r="C28" s="46"/>
      <c r="F28" s="35"/>
      <c r="G28" s="35"/>
    </row>
    <row r="29" spans="1:8" x14ac:dyDescent="0.25">
      <c r="A29" s="16" t="s">
        <v>103</v>
      </c>
      <c r="B29" s="17" t="s">
        <v>124</v>
      </c>
      <c r="C29" s="59"/>
      <c r="F29" s="35"/>
      <c r="G29" s="35"/>
    </row>
    <row r="30" spans="1:8" s="46" customFormat="1" ht="12.75" x14ac:dyDescent="0.2">
      <c r="A30" s="44" t="s">
        <v>117</v>
      </c>
      <c r="B30" s="45">
        <v>775866.9</v>
      </c>
      <c r="C30" s="59"/>
      <c r="E30" s="24"/>
      <c r="F30" s="60"/>
      <c r="G30" s="61"/>
      <c r="H30" s="55"/>
    </row>
    <row r="31" spans="1:8" s="46" customFormat="1" ht="12.75" x14ac:dyDescent="0.2">
      <c r="A31" s="44" t="s">
        <v>125</v>
      </c>
      <c r="B31" s="45">
        <v>602421</v>
      </c>
      <c r="E31" s="24"/>
      <c r="F31" s="27"/>
      <c r="G31" s="61"/>
      <c r="H31" s="55"/>
    </row>
    <row r="32" spans="1:8" s="46" customFormat="1" ht="25.5" x14ac:dyDescent="0.2">
      <c r="A32" s="44" t="s">
        <v>99</v>
      </c>
      <c r="B32" s="45">
        <v>218845.8</v>
      </c>
      <c r="E32" s="24"/>
      <c r="F32" s="27"/>
      <c r="G32" s="61"/>
      <c r="H32" s="55"/>
    </row>
    <row r="33" spans="1:8" s="46" customFormat="1" ht="12.75" x14ac:dyDescent="0.2">
      <c r="A33" s="44" t="s">
        <v>114</v>
      </c>
      <c r="B33" s="45">
        <v>163909.20000000001</v>
      </c>
      <c r="E33" s="24"/>
      <c r="F33" s="27"/>
      <c r="G33" s="61"/>
      <c r="H33" s="55"/>
    </row>
    <row r="34" spans="1:8" s="46" customFormat="1" ht="12.75" x14ac:dyDescent="0.2">
      <c r="A34" s="44" t="s">
        <v>131</v>
      </c>
      <c r="B34" s="45">
        <v>31070.7</v>
      </c>
      <c r="E34" s="24"/>
      <c r="F34" s="27"/>
      <c r="G34" s="61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7"/>
      <c r="G35" s="61"/>
      <c r="H35" s="55"/>
    </row>
    <row r="36" spans="1:8" s="46" customFormat="1" ht="12.75" x14ac:dyDescent="0.2">
      <c r="A36" s="44" t="s">
        <v>133</v>
      </c>
      <c r="B36" s="45">
        <v>335386.58120000002</v>
      </c>
      <c r="E36" s="24"/>
      <c r="F36" s="27"/>
      <c r="G36" s="61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61"/>
      <c r="H37" s="55"/>
    </row>
    <row r="38" spans="1:8" s="46" customFormat="1" ht="12.75" x14ac:dyDescent="0.2">
      <c r="A38" s="44" t="s">
        <v>134</v>
      </c>
      <c r="B38" s="45">
        <v>371047.2</v>
      </c>
      <c r="E38" s="24"/>
      <c r="F38" s="27"/>
      <c r="G38" s="61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7"/>
      <c r="G39" s="61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7"/>
      <c r="G40" s="61"/>
      <c r="H40" s="55"/>
    </row>
    <row r="41" spans="1:8" s="46" customFormat="1" ht="12.75" x14ac:dyDescent="0.2">
      <c r="A41" s="44" t="s">
        <v>140</v>
      </c>
      <c r="B41" s="45">
        <v>75863.240000000005</v>
      </c>
      <c r="E41" s="24"/>
      <c r="F41" s="27"/>
      <c r="G41" s="61"/>
      <c r="H41" s="55"/>
    </row>
    <row r="42" spans="1:8" s="46" customFormat="1" ht="25.5" x14ac:dyDescent="0.2">
      <c r="A42" s="44" t="s">
        <v>142</v>
      </c>
      <c r="B42" s="45">
        <v>1461948.54</v>
      </c>
      <c r="E42" s="24"/>
      <c r="F42" s="27"/>
      <c r="G42" s="61"/>
      <c r="H42" s="55"/>
    </row>
    <row r="43" spans="1:8" s="46" customFormat="1" ht="12.75" x14ac:dyDescent="0.25">
      <c r="A43" s="50" t="s">
        <v>115</v>
      </c>
      <c r="B43" s="47">
        <v>-74735.790000000008</v>
      </c>
      <c r="E43" s="24"/>
      <c r="F43" s="27"/>
      <c r="G43" s="59"/>
    </row>
    <row r="44" spans="1:8" s="46" customFormat="1" ht="12.75" x14ac:dyDescent="0.2">
      <c r="A44" s="50" t="s">
        <v>127</v>
      </c>
      <c r="B44" s="47">
        <v>28860.189999999991</v>
      </c>
      <c r="F44" s="58"/>
      <c r="G44" s="59"/>
      <c r="H44" s="55"/>
    </row>
    <row r="45" spans="1:8" s="46" customFormat="1" ht="12.75" x14ac:dyDescent="0.2">
      <c r="A45" s="44" t="s">
        <v>143</v>
      </c>
      <c r="B45" s="45">
        <v>3574077.3751320001</v>
      </c>
      <c r="E45" s="24"/>
      <c r="F45" s="27"/>
      <c r="H45" s="55"/>
    </row>
    <row r="46" spans="1:8" s="46" customFormat="1" ht="12.75" x14ac:dyDescent="0.2">
      <c r="A46" s="50" t="s">
        <v>144</v>
      </c>
      <c r="B46" s="47">
        <v>-165670.73999999996</v>
      </c>
      <c r="F46" s="27"/>
      <c r="G46" s="59"/>
      <c r="H46" s="55"/>
    </row>
    <row r="47" spans="1:8" s="46" customFormat="1" ht="12.75" x14ac:dyDescent="0.2">
      <c r="A47" s="44" t="s">
        <v>145</v>
      </c>
      <c r="B47" s="45">
        <v>96767.9990234375</v>
      </c>
      <c r="E47" s="24"/>
      <c r="F47" s="27"/>
      <c r="G47" s="61"/>
      <c r="H47" s="55"/>
    </row>
    <row r="48" spans="1:8" s="46" customFormat="1" ht="12.75" x14ac:dyDescent="0.2">
      <c r="A48" s="48" t="s">
        <v>146</v>
      </c>
      <c r="B48" s="49">
        <v>94782.89</v>
      </c>
      <c r="E48" s="24"/>
      <c r="F48" s="27"/>
      <c r="G48" s="59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G49" s="61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8"/>
      <c r="G50" s="61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58"/>
      <c r="G51" s="61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7801987.4253554372</v>
      </c>
      <c r="E52" s="24"/>
      <c r="F52" s="27"/>
      <c r="G52" s="35"/>
      <c r="H52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f>C27-B52</f>
        <v>1067060.0946445623</v>
      </c>
      <c r="E54" s="33"/>
      <c r="F54" s="40"/>
      <c r="G54" s="35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2">
    <pageSetUpPr fitToPage="1"/>
  </sheetPr>
  <dimension ref="A1:H54"/>
  <sheetViews>
    <sheetView zoomScaleNormal="100" workbookViewId="0">
      <pane ySplit="3" topLeftCell="A19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57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931753.53</v>
      </c>
      <c r="C7" s="51">
        <v>912847.65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173030.66</v>
      </c>
      <c r="C8" s="51">
        <v>166193.71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721936.61</v>
      </c>
      <c r="C9" s="51">
        <v>701374.82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262815.13</v>
      </c>
      <c r="C10" s="51">
        <v>254407.18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196840.24</v>
      </c>
      <c r="C11" s="51">
        <v>191034.94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37317.24</v>
      </c>
      <c r="C12" s="51">
        <v>36488.82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499645.75</v>
      </c>
      <c r="C14" s="51">
        <v>485102.21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6000</v>
      </c>
      <c r="C15" s="51">
        <v>5500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447720.08</v>
      </c>
      <c r="C16" s="51">
        <v>432983.27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115186.46</v>
      </c>
      <c r="C17" s="51">
        <v>111470.77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122143.20000000001</v>
      </c>
      <c r="C19" s="51">
        <v>126533.48999999999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1314197.96</v>
      </c>
      <c r="C21" s="51">
        <v>1257850.3599999999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-367.25000000000006</v>
      </c>
      <c r="C22" s="51">
        <v>114233.15999999999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65975.66</v>
      </c>
      <c r="C23" s="51">
        <v>64408.94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68664.09</v>
      </c>
      <c r="C24" s="51">
        <v>58439.21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59687.880000000005</v>
      </c>
      <c r="C25" s="51">
        <v>44933.89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0</v>
      </c>
      <c r="C26" s="51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5022547.24</v>
      </c>
      <c r="C27" s="19">
        <f>SUM(C7:C26)</f>
        <v>4963802.4200000009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931763.94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185647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262819.08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196843.92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37313.82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429560.24400000001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445602.72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115186.46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45200.39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1440366.2499999998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44073.49000000002</v>
      </c>
      <c r="E43" s="24"/>
      <c r="F43" s="24"/>
    </row>
    <row r="44" spans="1:8" s="46" customFormat="1" ht="12.75" x14ac:dyDescent="0.2">
      <c r="A44" s="50" t="s">
        <v>127</v>
      </c>
      <c r="B44" s="47">
        <v>63323.17</v>
      </c>
      <c r="F44" s="56"/>
      <c r="H44" s="55"/>
    </row>
    <row r="45" spans="1:8" s="46" customFormat="1" ht="12.75" x14ac:dyDescent="0.2">
      <c r="A45" s="44" t="s">
        <v>143</v>
      </c>
      <c r="B45" s="45">
        <v>58047.875639999998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58047.92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103629.12109375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14500</v>
      </c>
      <c r="E48" s="24"/>
      <c r="F48" s="24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G49" s="55"/>
      <c r="H49" s="55"/>
    </row>
    <row r="50" spans="1:8" s="46" customFormat="1" ht="12.75" x14ac:dyDescent="0.2">
      <c r="A50" s="48" t="s">
        <v>148</v>
      </c>
      <c r="B50" s="45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4266480.8207337502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f>C27-B52</f>
        <v>697321.59926625062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3">
    <pageSetUpPr fitToPage="1"/>
  </sheetPr>
  <dimension ref="A1:H54"/>
  <sheetViews>
    <sheetView zoomScaleNormal="100" workbookViewId="0">
      <pane ySplit="3" topLeftCell="A25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58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3676090.07</v>
      </c>
      <c r="C7" s="51">
        <v>3673832.03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859931.33</v>
      </c>
      <c r="C8" s="51">
        <v>839151.8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2848285.69</v>
      </c>
      <c r="C9" s="51">
        <v>2805587.5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1036905.43</v>
      </c>
      <c r="C10" s="51">
        <v>1015542.97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67">
        <v>0</v>
      </c>
      <c r="C11" s="51">
        <v>0</v>
      </c>
      <c r="E11" s="24"/>
      <c r="F11" s="24"/>
      <c r="G11" s="24"/>
      <c r="H11" s="55"/>
    </row>
    <row r="12" spans="1:8" s="46" customFormat="1" ht="12.75" x14ac:dyDescent="0.2">
      <c r="A12" s="44" t="s">
        <v>100</v>
      </c>
      <c r="B12" s="45">
        <v>147223.81</v>
      </c>
      <c r="C12" s="51">
        <v>145678.98000000001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1602161.31</v>
      </c>
      <c r="C14" s="51">
        <v>1567177.65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235008</v>
      </c>
      <c r="C15" s="51">
        <v>235008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1758047.75</v>
      </c>
      <c r="C16" s="51">
        <v>1719518.16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1109266.8599999999</v>
      </c>
      <c r="C19" s="51">
        <v>1098214.4500000002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4192642.4399999995</v>
      </c>
      <c r="C21" s="51">
        <v>4044726.9999999986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16634263.419999998</v>
      </c>
      <c r="C22" s="51">
        <v>16205420.470000001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285901.07</v>
      </c>
      <c r="C23" s="51">
        <v>282938.52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558229.53</v>
      </c>
      <c r="C24" s="51">
        <v>506196.38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376175.73000000004</v>
      </c>
      <c r="C25" s="51">
        <v>431989.8600000001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481320</v>
      </c>
      <c r="C26" s="51">
        <v>481320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35801452.439999998</v>
      </c>
      <c r="C27" s="19">
        <f>SUM(C7:C26)</f>
        <v>35052303.770000003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3690206.56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2178632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1037162.88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67">
        <v>0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147251.51999999999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1374764.84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4"/>
      <c r="G37" s="55"/>
      <c r="H37" s="55"/>
    </row>
    <row r="38" spans="1:8" s="46" customFormat="1" ht="12.75" x14ac:dyDescent="0.2">
      <c r="A38" s="44" t="s">
        <v>134</v>
      </c>
      <c r="B38" s="45">
        <v>1758481.92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1131342.23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3884925.6298000002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180721.26999999996</v>
      </c>
      <c r="E43" s="24"/>
      <c r="F43" s="24"/>
    </row>
    <row r="44" spans="1:8" s="46" customFormat="1" ht="12.75" x14ac:dyDescent="0.2">
      <c r="A44" s="50" t="s">
        <v>127</v>
      </c>
      <c r="B44" s="47">
        <v>292485.43999999994</v>
      </c>
      <c r="F44" s="56"/>
      <c r="H44" s="55"/>
    </row>
    <row r="45" spans="1:8" s="46" customFormat="1" ht="12.75" x14ac:dyDescent="0.2">
      <c r="A45" s="44" t="s">
        <v>143</v>
      </c>
      <c r="B45" s="45">
        <v>16021218.743999999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388025.57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760135.8125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6510</v>
      </c>
      <c r="E48" s="24"/>
      <c r="F48" s="24"/>
      <c r="H48" s="55"/>
    </row>
    <row r="49" spans="1:8" s="46" customFormat="1" ht="12.75" x14ac:dyDescent="0.2">
      <c r="A49" s="44" t="s">
        <v>147</v>
      </c>
      <c r="B49" s="45">
        <v>3778.0977999999996</v>
      </c>
      <c r="E49" s="24"/>
      <c r="F49" s="27"/>
      <c r="G49" s="55"/>
      <c r="H49" s="55"/>
    </row>
    <row r="50" spans="1:8" s="46" customFormat="1" ht="12.75" x14ac:dyDescent="0.2">
      <c r="A50" s="48" t="s">
        <v>148</v>
      </c>
      <c r="B50" s="45">
        <v>481320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32475730.234100003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f>C27-B52</f>
        <v>2576573.5359000005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4">
    <pageSetUpPr fitToPage="1"/>
  </sheetPr>
  <dimension ref="A1:H54"/>
  <sheetViews>
    <sheetView zoomScaleNormal="100" workbookViewId="0">
      <pane ySplit="3" topLeftCell="A37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59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1546173.31</v>
      </c>
      <c r="C7" s="51">
        <v>1781673.35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350094.19999999995</v>
      </c>
      <c r="C8" s="51">
        <v>358322.98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1270056.92</v>
      </c>
      <c r="C9" s="51">
        <v>1267122.3500000001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436123.92</v>
      </c>
      <c r="C10" s="51">
        <v>449428.96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67">
        <v>0</v>
      </c>
      <c r="C11" s="67">
        <v>-73.16</v>
      </c>
      <c r="E11" s="24"/>
      <c r="F11" s="24"/>
      <c r="G11" s="24"/>
      <c r="H11" s="55"/>
    </row>
    <row r="12" spans="1:8" s="46" customFormat="1" ht="12.75" x14ac:dyDescent="0.2">
      <c r="A12" s="44" t="s">
        <v>100</v>
      </c>
      <c r="B12" s="45">
        <v>61920.91</v>
      </c>
      <c r="C12" s="51">
        <v>67746.84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634833.18999999994</v>
      </c>
      <c r="C14" s="51">
        <v>639114.88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18832.8</v>
      </c>
      <c r="C15" s="51">
        <v>18832.8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770500.75</v>
      </c>
      <c r="C16" s="51">
        <v>754483.99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445445.30999999994</v>
      </c>
      <c r="C19" s="51">
        <v>518708.23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2271699.56</v>
      </c>
      <c r="C21" s="51">
        <v>2234872.0199999996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6667207.1300000008</v>
      </c>
      <c r="C22" s="51">
        <v>7083891.9299999997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128679.81</v>
      </c>
      <c r="C23" s="51">
        <v>130285.73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306686.76</v>
      </c>
      <c r="C24" s="51">
        <v>468852.7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182280</v>
      </c>
      <c r="C26" s="51">
        <v>182280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15090534.57</v>
      </c>
      <c r="C27" s="19">
        <f>SUM(C7:C26)</f>
        <v>15955543.6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1585122.49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944879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436146.12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67">
        <v>0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61921.98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543455.03200000001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4"/>
      <c r="G37" s="55"/>
      <c r="H37" s="55"/>
    </row>
    <row r="38" spans="1:8" s="46" customFormat="1" ht="12.75" x14ac:dyDescent="0.2">
      <c r="A38" s="44" t="s">
        <v>134</v>
      </c>
      <c r="B38" s="45">
        <v>739474.08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446322.75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1937464.8599999996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74522.069999999992</v>
      </c>
      <c r="E43" s="24"/>
      <c r="F43" s="24"/>
    </row>
    <row r="44" spans="1:8" s="46" customFormat="1" ht="12.75" x14ac:dyDescent="0.2">
      <c r="A44" s="50" t="s">
        <v>127</v>
      </c>
      <c r="B44" s="47">
        <v>120623.14000000001</v>
      </c>
      <c r="F44" s="56"/>
      <c r="H44" s="55"/>
    </row>
    <row r="45" spans="1:8" s="46" customFormat="1" ht="12.75" x14ac:dyDescent="0.2">
      <c r="A45" s="44" t="s">
        <v>143</v>
      </c>
      <c r="B45" s="45">
        <v>6251243.0939999986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159720.01000000004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311590.3125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2520</v>
      </c>
      <c r="E48" s="24"/>
      <c r="F48" s="24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G49" s="55"/>
      <c r="H49" s="55"/>
    </row>
    <row r="50" spans="1:8" s="46" customFormat="1" ht="12.75" x14ac:dyDescent="0.2">
      <c r="A50" s="48" t="s">
        <v>148</v>
      </c>
      <c r="B50" s="45">
        <v>182280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13442419.718499999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2513123.8815000001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5">
    <pageSetUpPr fitToPage="1"/>
  </sheetPr>
  <dimension ref="A1:H54"/>
  <sheetViews>
    <sheetView zoomScaleNormal="100" workbookViewId="0">
      <pane ySplit="3" topLeftCell="A40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60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734754.75</v>
      </c>
      <c r="C7" s="51">
        <v>695111.56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105513.48999999999</v>
      </c>
      <c r="C8" s="51">
        <v>100491.69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569422.06999999995</v>
      </c>
      <c r="C9" s="51">
        <v>532506.16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207295.56</v>
      </c>
      <c r="C10" s="51">
        <v>193272.8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155257.28</v>
      </c>
      <c r="C11" s="51">
        <v>145168.38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29432.84</v>
      </c>
      <c r="C12" s="51">
        <v>27589.94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399707.62</v>
      </c>
      <c r="C14" s="51">
        <v>374327.35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3600</v>
      </c>
      <c r="C15" s="51">
        <v>3300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351464.71</v>
      </c>
      <c r="C16" s="51">
        <v>328236.99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90851.78</v>
      </c>
      <c r="C17" s="51">
        <v>84694.24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105551.48000000001</v>
      </c>
      <c r="C19" s="51">
        <v>103000.95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3304.99</v>
      </c>
      <c r="C21" s="51">
        <v>60558.180000000008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76432.22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52037.68</v>
      </c>
      <c r="C23" s="51">
        <v>48830.42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8555.0300000000007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14930.82</v>
      </c>
      <c r="C25" s="51">
        <v>14930.82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171600</v>
      </c>
      <c r="C26" s="51">
        <v>171600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2994725.0700000003</v>
      </c>
      <c r="C27" s="19">
        <f>SUM(C7:C26)</f>
        <v>2968606.7300000004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734928.42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101429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207298.44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155260.56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29431.26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343648.18800000002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351468.96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90851.78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57650.42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0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4"/>
    </row>
    <row r="44" spans="1:8" s="46" customFormat="1" ht="12.75" x14ac:dyDescent="0.2">
      <c r="A44" s="50" t="s">
        <v>127</v>
      </c>
      <c r="B44" s="47">
        <v>0</v>
      </c>
      <c r="F44" s="56"/>
      <c r="H44" s="55"/>
    </row>
    <row r="45" spans="1:8" s="46" customFormat="1" ht="12.75" x14ac:dyDescent="0.2">
      <c r="A45" s="44" t="s">
        <v>143</v>
      </c>
      <c r="B45" s="45">
        <v>47407.855392000005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47407.899999999994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108035.578125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G49" s="55"/>
      <c r="H49" s="55"/>
    </row>
    <row r="50" spans="1:8" s="46" customFormat="1" ht="12.75" x14ac:dyDescent="0.2">
      <c r="A50" s="48" t="s">
        <v>148</v>
      </c>
      <c r="B50" s="45">
        <v>171600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2399010.4615170001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569596.26848300034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6">
    <pageSetUpPr fitToPage="1"/>
  </sheetPr>
  <dimension ref="A1:H54"/>
  <sheetViews>
    <sheetView zoomScaleNormal="100" workbookViewId="0">
      <pane ySplit="3" topLeftCell="A16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61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724103.2</v>
      </c>
      <c r="C7" s="51">
        <v>696307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206103.53</v>
      </c>
      <c r="C8" s="51">
        <v>193198.07999999999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561044.57999999996</v>
      </c>
      <c r="C9" s="51">
        <v>534233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204245.72</v>
      </c>
      <c r="C10" s="51">
        <v>193546.35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152973.48000000001</v>
      </c>
      <c r="C11" s="51">
        <v>145344.25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28999.62</v>
      </c>
      <c r="C12" s="51">
        <v>27944.77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475103.6</v>
      </c>
      <c r="C14" s="51">
        <v>452131.35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0</v>
      </c>
      <c r="C15" s="51">
        <v>0</v>
      </c>
      <c r="E15" s="24"/>
      <c r="F15" s="24"/>
      <c r="G15" s="24"/>
    </row>
    <row r="16" spans="1:8" s="46" customFormat="1" ht="12.75" x14ac:dyDescent="0.25">
      <c r="A16" s="44" t="s">
        <v>107</v>
      </c>
      <c r="B16" s="51">
        <v>346293.4</v>
      </c>
      <c r="C16" s="51">
        <v>326917.52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0</v>
      </c>
      <c r="C17" s="51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91169.99</v>
      </c>
      <c r="C19" s="51">
        <v>96559.86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-5698.07</v>
      </c>
      <c r="C21" s="51">
        <v>40961.97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71763.069999999992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51272.11</v>
      </c>
      <c r="C23" s="51">
        <v>48630.73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4548.18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71400</v>
      </c>
      <c r="C26" s="51">
        <v>71400</v>
      </c>
      <c r="E26" s="24"/>
      <c r="F26" s="57"/>
      <c r="G26" s="57"/>
      <c r="H26" s="55"/>
    </row>
    <row r="27" spans="1:8" x14ac:dyDescent="0.2">
      <c r="A27" s="9" t="s">
        <v>122</v>
      </c>
      <c r="B27" s="19">
        <f>SUM(B7:B26)</f>
        <v>2907011.16</v>
      </c>
      <c r="C27" s="19">
        <f>SUM(C7:C26)</f>
        <v>2903486.1300000004</v>
      </c>
      <c r="E27" s="41"/>
      <c r="F27" s="42"/>
      <c r="G27" s="42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724176.9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244714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204265.8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152989.20000000001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29000.7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408859.196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346327.2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95816.53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132788.35250000001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66394.179999999993</v>
      </c>
      <c r="E43" s="24"/>
      <c r="F43" s="24"/>
    </row>
    <row r="44" spans="1:8" s="46" customFormat="1" ht="12.75" x14ac:dyDescent="0.2">
      <c r="A44" s="50" t="s">
        <v>127</v>
      </c>
      <c r="B44" s="47">
        <v>66394.179999999993</v>
      </c>
      <c r="F44" s="56"/>
      <c r="H44" s="55"/>
    </row>
    <row r="45" spans="1:8" s="46" customFormat="1" ht="12.75" x14ac:dyDescent="0.2">
      <c r="A45" s="44" t="s">
        <v>143</v>
      </c>
      <c r="B45" s="45">
        <v>23267.628000000004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23267.660000000003</v>
      </c>
      <c r="F46" s="24"/>
      <c r="H46" s="55"/>
    </row>
    <row r="47" spans="1:8" s="46" customFormat="1" ht="12.75" x14ac:dyDescent="0.2">
      <c r="A47" s="44" t="s">
        <v>145</v>
      </c>
      <c r="B47" s="45">
        <v>121612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H49" s="55"/>
    </row>
    <row r="50" spans="1:8" s="46" customFormat="1" ht="12.75" x14ac:dyDescent="0.2">
      <c r="A50" s="48" t="s">
        <v>148</v>
      </c>
      <c r="B50" s="45">
        <v>71400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2555217.5064999997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f>C27-B52</f>
        <v>348268.62350000069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7">
    <pageSetUpPr fitToPage="1"/>
  </sheetPr>
  <dimension ref="A1:H54"/>
  <sheetViews>
    <sheetView zoomScaleNormal="100" workbookViewId="0">
      <pane ySplit="3" topLeftCell="A40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62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476494.57</v>
      </c>
      <c r="C7" s="51">
        <v>454297.92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168982.7</v>
      </c>
      <c r="C8" s="51">
        <v>157599.29999999999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369194.57</v>
      </c>
      <c r="C9" s="51">
        <v>347587.98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134403.79999999999</v>
      </c>
      <c r="C10" s="51">
        <v>126126.02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100663.95</v>
      </c>
      <c r="C11" s="51">
        <v>94769.45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19083.47</v>
      </c>
      <c r="C12" s="51">
        <v>18029.57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267565.53999999998</v>
      </c>
      <c r="C14" s="51">
        <v>248057.39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0</v>
      </c>
      <c r="C15" s="51">
        <v>0</v>
      </c>
      <c r="E15" s="24"/>
      <c r="F15" s="24"/>
      <c r="G15" s="24"/>
    </row>
    <row r="16" spans="1:8" s="46" customFormat="1" ht="12.75" x14ac:dyDescent="0.25">
      <c r="A16" s="44" t="s">
        <v>107</v>
      </c>
      <c r="B16" s="51">
        <v>227878.27</v>
      </c>
      <c r="C16" s="51">
        <v>214078.29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0</v>
      </c>
      <c r="C17" s="51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77488.22</v>
      </c>
      <c r="C19" s="51">
        <v>79463.499999999985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9525.2899999999991</v>
      </c>
      <c r="C21" s="51">
        <v>81658.260000000009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114349.91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33739.300000000003</v>
      </c>
      <c r="C23" s="51">
        <v>31927.06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44118.7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6907.56</v>
      </c>
      <c r="C25" s="51">
        <v>6054.1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55800</v>
      </c>
      <c r="C26" s="51">
        <v>55800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1947727.2400000002</v>
      </c>
      <c r="C27" s="19">
        <f>SUM(C7:C26)</f>
        <v>2073917.45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476478.42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623182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134398.44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100660.56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19081.259999999998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231330.87400000001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227868.96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78858.149999999994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135425.64109999998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65345.959999999992</v>
      </c>
      <c r="E43" s="24"/>
      <c r="F43" s="24"/>
    </row>
    <row r="44" spans="1:8" s="46" customFormat="1" ht="12.75" x14ac:dyDescent="0.2">
      <c r="A44" s="50" t="s">
        <v>127</v>
      </c>
      <c r="B44" s="47">
        <v>70079.679999999993</v>
      </c>
      <c r="F44" s="56"/>
      <c r="H44" s="55"/>
    </row>
    <row r="45" spans="1:8" s="46" customFormat="1" ht="12.75" x14ac:dyDescent="0.2">
      <c r="A45" s="44" t="s">
        <v>143</v>
      </c>
      <c r="B45" s="45">
        <v>87024.285846000043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87024.3</v>
      </c>
      <c r="F46" s="24"/>
      <c r="H46" s="55"/>
    </row>
    <row r="47" spans="1:8" s="46" customFormat="1" ht="12.75" x14ac:dyDescent="0.2">
      <c r="A47" s="44" t="s">
        <v>145</v>
      </c>
      <c r="B47" s="45">
        <v>118462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45">
        <v>55800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2288570.5909460001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-214653.14094600012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8">
    <pageSetUpPr fitToPage="1"/>
  </sheetPr>
  <dimension ref="A1:H54"/>
  <sheetViews>
    <sheetView zoomScaleNormal="100" workbookViewId="0">
      <pane ySplit="3" topLeftCell="A22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63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615167.28</v>
      </c>
      <c r="C7" s="51">
        <v>604828.64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56754.459999999992</v>
      </c>
      <c r="C8" s="51">
        <v>56282.820000000007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476639.8</v>
      </c>
      <c r="C9" s="51">
        <v>465890.55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173518.26</v>
      </c>
      <c r="C10" s="51">
        <v>169320.07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129958.74</v>
      </c>
      <c r="C11" s="51">
        <v>127030.29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24638.62</v>
      </c>
      <c r="C12" s="51">
        <v>24117.18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321609.32</v>
      </c>
      <c r="C14" s="51">
        <v>313126.77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2400</v>
      </c>
      <c r="C15" s="51">
        <v>2200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294196.90000000002</v>
      </c>
      <c r="C16" s="51">
        <v>287308.75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76048.2</v>
      </c>
      <c r="C17" s="51">
        <v>74195.070000000007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36929.909999999996</v>
      </c>
      <c r="C19" s="51">
        <v>36331.18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634299.97000000009</v>
      </c>
      <c r="C21" s="51">
        <v>614027.32000000007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52683.22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43559.28</v>
      </c>
      <c r="C23" s="51">
        <v>42664.11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31869.94</v>
      </c>
      <c r="C24" s="51">
        <v>26224.48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2917590.6800000006</v>
      </c>
      <c r="C27" s="19">
        <f>SUM(C7:C26)</f>
        <v>2896230.4500000007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615214.38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266291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173531.16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129969.84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24637.14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276749.50799999997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294217.44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76048.2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36779.019999999997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678815.98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6473.5000000000018</v>
      </c>
      <c r="E43" s="24"/>
      <c r="F43" s="24"/>
    </row>
    <row r="44" spans="1:8" s="46" customFormat="1" ht="12.75" x14ac:dyDescent="0.2">
      <c r="A44" s="50" t="s">
        <v>127</v>
      </c>
      <c r="B44" s="47">
        <v>21597.119999999995</v>
      </c>
      <c r="F44" s="56"/>
      <c r="H44" s="55"/>
    </row>
    <row r="45" spans="1:8" s="46" customFormat="1" ht="12.75" x14ac:dyDescent="0.2">
      <c r="A45" s="44" t="s">
        <v>143</v>
      </c>
      <c r="B45" s="45">
        <v>14282.544186000003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14282.580000000002</v>
      </c>
      <c r="F46" s="24"/>
      <c r="H46" s="55"/>
    </row>
    <row r="47" spans="1:8" s="46" customFormat="1" ht="12.75" x14ac:dyDescent="0.2">
      <c r="A47" s="44" t="s">
        <v>145</v>
      </c>
      <c r="B47" s="45">
        <v>41832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2628368.2121859994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267862.23781400127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9">
    <pageSetUpPr fitToPage="1"/>
  </sheetPr>
  <dimension ref="A1:H54"/>
  <sheetViews>
    <sheetView zoomScaleNormal="100" workbookViewId="0">
      <pane ySplit="3" topLeftCell="A37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64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2243816.4500000002</v>
      </c>
      <c r="C7" s="51">
        <v>2321239.87</v>
      </c>
      <c r="E7" s="24"/>
      <c r="F7" s="27"/>
      <c r="G7" s="55"/>
      <c r="H7" s="55"/>
    </row>
    <row r="8" spans="1:8" s="46" customFormat="1" ht="25.5" x14ac:dyDescent="0.2">
      <c r="A8" s="44" t="s">
        <v>106</v>
      </c>
      <c r="B8" s="45">
        <v>235846.77000000002</v>
      </c>
      <c r="C8" s="51">
        <v>233438.71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1738542.2</v>
      </c>
      <c r="C9" s="51">
        <v>1754277.67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632909.62</v>
      </c>
      <c r="C10" s="51">
        <v>627359.15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474028.37</v>
      </c>
      <c r="C11" s="51">
        <v>472342.24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89863.52</v>
      </c>
      <c r="C12" s="51">
        <v>91360.25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1178760.54</v>
      </c>
      <c r="C14" s="51">
        <v>1158820.51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13200</v>
      </c>
      <c r="C15" s="51">
        <v>12100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1073081.1399999999</v>
      </c>
      <c r="C16" s="51">
        <v>1052274.3700000001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277387.75</v>
      </c>
      <c r="C17" s="51">
        <v>270414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333001.39999999997</v>
      </c>
      <c r="C19" s="51">
        <v>362496.58999999997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-705.55999999999858</v>
      </c>
      <c r="C21" s="51">
        <v>237658.58000000005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135.6</v>
      </c>
      <c r="C22" s="51">
        <v>656283.61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158884.10999999999</v>
      </c>
      <c r="C23" s="51">
        <v>159893.84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53944.45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16376.16</v>
      </c>
      <c r="C25" s="51">
        <v>17575.150000000001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387590</v>
      </c>
      <c r="C26" s="51">
        <v>387590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8852718.0700000003</v>
      </c>
      <c r="C27" s="19">
        <f>SUM(C7:C26)</f>
        <v>9869068.9899999984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2243759.52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1368833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632888.64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474015.36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89854.56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991586.52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1073045.76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277387.75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380517.54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41274.559999999998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18133.34</v>
      </c>
      <c r="E43" s="24"/>
      <c r="F43" s="24"/>
    </row>
    <row r="44" spans="1:8" s="46" customFormat="1" ht="12.75" x14ac:dyDescent="0.2">
      <c r="A44" s="50" t="s">
        <v>127</v>
      </c>
      <c r="B44" s="47">
        <v>23141.22</v>
      </c>
      <c r="F44" s="56"/>
      <c r="H44" s="55"/>
    </row>
    <row r="45" spans="1:8" s="46" customFormat="1" ht="12.75" x14ac:dyDescent="0.2">
      <c r="A45" s="44" t="s">
        <v>143</v>
      </c>
      <c r="B45" s="45">
        <v>133569.12760199999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133569.15</v>
      </c>
      <c r="F46" s="24"/>
      <c r="H46" s="55"/>
    </row>
    <row r="47" spans="1:8" s="46" customFormat="1" ht="12.75" x14ac:dyDescent="0.2">
      <c r="A47" s="44" t="s">
        <v>145</v>
      </c>
      <c r="B47" s="45">
        <v>121020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H49" s="55"/>
    </row>
    <row r="50" spans="1:8" s="46" customFormat="1" ht="12.75" x14ac:dyDescent="0.2">
      <c r="A50" s="48" t="s">
        <v>148</v>
      </c>
      <c r="B50" s="45">
        <v>387590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8215342.3376019998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1653726.6523979986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0">
    <pageSetUpPr fitToPage="1"/>
  </sheetPr>
  <dimension ref="A1:H54"/>
  <sheetViews>
    <sheetView zoomScaleNormal="100" workbookViewId="0">
      <pane ySplit="3" topLeftCell="A40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65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1541987.46</v>
      </c>
      <c r="C7" s="51">
        <v>1500440.41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149100.29999999999</v>
      </c>
      <c r="C8" s="51">
        <v>142132.26999999999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1194753</v>
      </c>
      <c r="C9" s="51">
        <v>1146222.3600000001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434944.92</v>
      </c>
      <c r="C10" s="51">
        <v>413300.39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325760.53999999998</v>
      </c>
      <c r="C11" s="51">
        <v>310627.45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61755.42</v>
      </c>
      <c r="C12" s="51">
        <v>60255.95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857603.82</v>
      </c>
      <c r="C14" s="51">
        <v>806238.87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0</v>
      </c>
      <c r="C15" s="51">
        <v>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737438.48</v>
      </c>
      <c r="C16" s="51">
        <v>694190.39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190621.66</v>
      </c>
      <c r="C17" s="51">
        <v>180417.46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107917.68999999999</v>
      </c>
      <c r="C19" s="51">
        <v>114842.02999999997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54.099999999999994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4835.4900000000007</v>
      </c>
      <c r="C21" s="51">
        <v>112701.44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338.04</v>
      </c>
      <c r="C22" s="51">
        <v>296753.2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109182.9</v>
      </c>
      <c r="C23" s="51">
        <v>105515.94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26567.14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11518.08</v>
      </c>
      <c r="C25" s="51">
        <v>10531.9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247800</v>
      </c>
      <c r="C26" s="51">
        <v>247800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5975557.8000000007</v>
      </c>
      <c r="C27" s="19">
        <f>SUM(C7:C26)</f>
        <v>6168591.3000000007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1542016.08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484478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434950.56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325765.44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61752.24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742631.04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737447.04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190621.66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120686.58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0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4"/>
    </row>
    <row r="44" spans="1:8" s="46" customFormat="1" ht="12.75" x14ac:dyDescent="0.2">
      <c r="A44" s="50" t="s">
        <v>127</v>
      </c>
      <c r="B44" s="47">
        <v>0</v>
      </c>
      <c r="F44" s="56"/>
      <c r="H44" s="55"/>
    </row>
    <row r="45" spans="1:8" s="46" customFormat="1" ht="12.75" x14ac:dyDescent="0.2">
      <c r="A45" s="44" t="s">
        <v>143</v>
      </c>
      <c r="B45" s="45">
        <v>102270.68413199999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102270.70999999999</v>
      </c>
      <c r="F46" s="24"/>
      <c r="H46" s="55"/>
    </row>
    <row r="47" spans="1:8" s="46" customFormat="1" ht="12.75" x14ac:dyDescent="0.2">
      <c r="A47" s="44" t="s">
        <v>145</v>
      </c>
      <c r="B47" s="45">
        <v>79896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H49" s="55"/>
    </row>
    <row r="50" spans="1:8" s="46" customFormat="1" ht="12.75" x14ac:dyDescent="0.2">
      <c r="A50" s="48" t="s">
        <v>148</v>
      </c>
      <c r="B50" s="45">
        <v>247800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5070315.324132001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f>C27-B52</f>
        <v>1098275.9758679997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1">
    <pageSetUpPr fitToPage="1"/>
  </sheetPr>
  <dimension ref="A1:H54"/>
  <sheetViews>
    <sheetView zoomScaleNormal="100" workbookViewId="0">
      <pane ySplit="3" topLeftCell="A19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66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421194.9</v>
      </c>
      <c r="C7" s="51">
        <v>461374.09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33701.64</v>
      </c>
      <c r="C8" s="51">
        <v>35647.93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326347.3</v>
      </c>
      <c r="C9" s="51">
        <v>343431.86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118806.46</v>
      </c>
      <c r="C10" s="51">
        <v>123730.01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88981.48</v>
      </c>
      <c r="C11" s="51">
        <v>93495.85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16868.060000000001</v>
      </c>
      <c r="C12" s="51">
        <v>17848.45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214483.26</v>
      </c>
      <c r="C14" s="51">
        <v>217768.63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2400</v>
      </c>
      <c r="C15" s="51">
        <v>2200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201431.9</v>
      </c>
      <c r="C16" s="51">
        <v>210672.47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51422.9</v>
      </c>
      <c r="C17" s="51">
        <v>53563.82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43557.600000000006</v>
      </c>
      <c r="C19" s="51">
        <v>45225.350000000006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547434.88</v>
      </c>
      <c r="C21" s="51">
        <v>551200.09000000008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146811.95000000001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29823.17</v>
      </c>
      <c r="C23" s="51">
        <v>31629.33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33750.33</v>
      </c>
      <c r="C24" s="51">
        <v>55140.11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0</v>
      </c>
      <c r="C26" s="51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2130203.88</v>
      </c>
      <c r="C27" s="19">
        <f>SUM(C7:C26)</f>
        <v>2389739.94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421170.12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103636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118797.84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88976.16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16866.36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184499.67600000001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201418.56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51422.9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43128.49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571347.54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7127.04</v>
      </c>
      <c r="E43" s="24"/>
      <c r="F43" s="24"/>
    </row>
    <row r="44" spans="1:8" s="46" customFormat="1" ht="12.75" x14ac:dyDescent="0.2">
      <c r="A44" s="50" t="s">
        <v>127</v>
      </c>
      <c r="B44" s="47">
        <v>11586.599999999999</v>
      </c>
      <c r="F44" s="56"/>
      <c r="H44" s="55"/>
    </row>
    <row r="45" spans="1:8" s="46" customFormat="1" ht="12.75" x14ac:dyDescent="0.2">
      <c r="A45" s="44" t="s">
        <v>143</v>
      </c>
      <c r="B45" s="45">
        <v>24413.104727999998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24413.13</v>
      </c>
      <c r="F46" s="24"/>
      <c r="H46" s="55"/>
    </row>
    <row r="47" spans="1:8" s="46" customFormat="1" ht="12.75" x14ac:dyDescent="0.2">
      <c r="A47" s="44" t="s">
        <v>145</v>
      </c>
      <c r="B47" s="45">
        <v>111810.359375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45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1937487.110103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452252.82989699999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H54"/>
  <sheetViews>
    <sheetView zoomScaleNormal="100" workbookViewId="0">
      <pane ySplit="3" topLeftCell="A41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5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850807.44</v>
      </c>
      <c r="C7" s="51">
        <v>798787.19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199161.02000000002</v>
      </c>
      <c r="C8" s="51">
        <v>201503.11</v>
      </c>
      <c r="E8" s="24"/>
      <c r="F8" s="27"/>
      <c r="G8" s="27"/>
      <c r="H8" s="55"/>
    </row>
    <row r="9" spans="1:8" s="46" customFormat="1" ht="12.75" x14ac:dyDescent="0.25">
      <c r="A9" s="44" t="s">
        <v>118</v>
      </c>
      <c r="B9" s="51">
        <v>659218.31999999995</v>
      </c>
      <c r="C9" s="51">
        <v>608397.84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239985.91</v>
      </c>
      <c r="C10" s="51">
        <v>219949.48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179741.4</v>
      </c>
      <c r="C11" s="51">
        <v>165556.96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34075.019999999997</v>
      </c>
      <c r="C12" s="51">
        <v>31832.02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51">
        <v>424.27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379235.23</v>
      </c>
      <c r="C14" s="51">
        <v>346264.49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996701.76</v>
      </c>
      <c r="C15" s="51">
        <v>996401.76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406890.01</v>
      </c>
      <c r="C16" s="51">
        <v>372621.03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8">
        <v>0</v>
      </c>
      <c r="E17" s="24"/>
      <c r="F17" s="27"/>
      <c r="G17" s="27"/>
    </row>
    <row r="18" spans="1:8" s="46" customFormat="1" ht="12.75" x14ac:dyDescent="0.2">
      <c r="A18" s="44" t="s">
        <v>108</v>
      </c>
      <c r="B18" s="67">
        <v>0</v>
      </c>
      <c r="C18" s="68">
        <v>0</v>
      </c>
      <c r="E18" s="24"/>
      <c r="F18" s="27"/>
      <c r="G18" s="27"/>
      <c r="H18" s="55"/>
    </row>
    <row r="19" spans="1:8" s="46" customFormat="1" ht="12.75" x14ac:dyDescent="0.25">
      <c r="A19" s="44" t="s">
        <v>141</v>
      </c>
      <c r="B19" s="51">
        <v>114465.05</v>
      </c>
      <c r="C19" s="51">
        <v>116909.87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7"/>
      <c r="G20" s="27"/>
    </row>
    <row r="21" spans="1:8" s="46" customFormat="1" ht="25.5" x14ac:dyDescent="0.25">
      <c r="A21" s="44" t="s">
        <v>109</v>
      </c>
      <c r="B21" s="45">
        <v>7706.32</v>
      </c>
      <c r="C21" s="51">
        <v>52416.21</v>
      </c>
      <c r="E21" s="24"/>
      <c r="F21" s="27"/>
      <c r="G21" s="27"/>
    </row>
    <row r="22" spans="1:8" s="46" customFormat="1" ht="25.5" x14ac:dyDescent="0.25">
      <c r="A22" s="44" t="s">
        <v>110</v>
      </c>
      <c r="B22" s="45">
        <v>441.24</v>
      </c>
      <c r="C22" s="51">
        <v>137018.99000000002</v>
      </c>
      <c r="E22" s="24"/>
      <c r="F22" s="27"/>
      <c r="G22" s="27"/>
    </row>
    <row r="23" spans="1:8" s="46" customFormat="1" ht="12.75" x14ac:dyDescent="0.25">
      <c r="A23" s="44" t="s">
        <v>111</v>
      </c>
      <c r="B23" s="51">
        <v>66169.27</v>
      </c>
      <c r="C23" s="51">
        <v>61282.86</v>
      </c>
      <c r="E23" s="24"/>
      <c r="F23" s="27"/>
      <c r="G23" s="27"/>
    </row>
    <row r="24" spans="1:8" s="46" customFormat="1" ht="12.75" x14ac:dyDescent="0.2">
      <c r="A24" s="44" t="s">
        <v>112</v>
      </c>
      <c r="B24" s="45">
        <v>0</v>
      </c>
      <c r="C24" s="51">
        <v>16776.29</v>
      </c>
      <c r="E24" s="24"/>
      <c r="F24" s="27"/>
      <c r="G24" s="27"/>
      <c r="H24" s="55"/>
    </row>
    <row r="25" spans="1:8" s="46" customFormat="1" ht="12.75" x14ac:dyDescent="0.2">
      <c r="A25" s="44" t="s">
        <v>150</v>
      </c>
      <c r="B25" s="45">
        <v>231748.68000000002</v>
      </c>
      <c r="C25" s="51">
        <v>230513.16</v>
      </c>
      <c r="E25" s="24"/>
      <c r="F25" s="58"/>
      <c r="G25" s="58"/>
      <c r="H25" s="55"/>
    </row>
    <row r="26" spans="1:8" s="46" customFormat="1" ht="12.75" x14ac:dyDescent="0.2">
      <c r="A26" s="44" t="s">
        <v>151</v>
      </c>
      <c r="B26" s="45">
        <v>288000</v>
      </c>
      <c r="C26" s="51">
        <v>288000</v>
      </c>
      <c r="E26" s="24"/>
      <c r="F26" s="58"/>
      <c r="G26" s="58"/>
      <c r="H26" s="55"/>
    </row>
    <row r="27" spans="1:8" x14ac:dyDescent="0.25">
      <c r="A27" s="9" t="s">
        <v>122</v>
      </c>
      <c r="B27" s="19">
        <f>SUM(B7:B26)</f>
        <v>4654346.669999999</v>
      </c>
      <c r="C27" s="19">
        <f>SUM(C7:C26)</f>
        <v>4644655.53</v>
      </c>
      <c r="E27" s="25"/>
      <c r="F27" s="38"/>
      <c r="G27" s="38"/>
    </row>
    <row r="28" spans="1:8" ht="15" x14ac:dyDescent="0.25">
      <c r="B28" s="10"/>
      <c r="C28" s="46"/>
      <c r="F28" s="35"/>
      <c r="G28" s="35"/>
    </row>
    <row r="29" spans="1:8" x14ac:dyDescent="0.25">
      <c r="A29" s="16" t="s">
        <v>103</v>
      </c>
      <c r="B29" s="17" t="s">
        <v>124</v>
      </c>
      <c r="C29" s="59"/>
      <c r="F29" s="35"/>
      <c r="G29" s="35"/>
    </row>
    <row r="30" spans="1:8" s="46" customFormat="1" ht="12.75" x14ac:dyDescent="0.2">
      <c r="A30" s="44" t="s">
        <v>117</v>
      </c>
      <c r="B30" s="45">
        <v>850714.02</v>
      </c>
      <c r="C30" s="59"/>
      <c r="E30" s="24"/>
      <c r="F30" s="60"/>
      <c r="G30" s="61"/>
      <c r="H30" s="55"/>
    </row>
    <row r="31" spans="1:8" s="46" customFormat="1" ht="12.75" x14ac:dyDescent="0.2">
      <c r="A31" s="44" t="s">
        <v>125</v>
      </c>
      <c r="B31" s="45">
        <v>176398</v>
      </c>
      <c r="E31" s="24"/>
      <c r="F31" s="27"/>
      <c r="G31" s="61"/>
      <c r="H31" s="55"/>
    </row>
    <row r="32" spans="1:8" s="46" customFormat="1" ht="25.5" x14ac:dyDescent="0.2">
      <c r="A32" s="44" t="s">
        <v>99</v>
      </c>
      <c r="B32" s="45">
        <v>239957.64</v>
      </c>
      <c r="E32" s="24"/>
      <c r="F32" s="27"/>
      <c r="G32" s="61"/>
      <c r="H32" s="55"/>
    </row>
    <row r="33" spans="1:8" s="46" customFormat="1" ht="12.75" x14ac:dyDescent="0.2">
      <c r="A33" s="44" t="s">
        <v>114</v>
      </c>
      <c r="B33" s="45">
        <v>179721.36</v>
      </c>
      <c r="E33" s="24"/>
      <c r="F33" s="27"/>
      <c r="G33" s="61"/>
      <c r="H33" s="55"/>
    </row>
    <row r="34" spans="1:8" s="46" customFormat="1" ht="12.75" x14ac:dyDescent="0.2">
      <c r="A34" s="44" t="s">
        <v>131</v>
      </c>
      <c r="B34" s="45">
        <v>34068.06</v>
      </c>
      <c r="E34" s="24"/>
      <c r="F34" s="27"/>
      <c r="G34" s="61"/>
      <c r="H34" s="55"/>
    </row>
    <row r="35" spans="1:8" s="46" customFormat="1" ht="12.75" x14ac:dyDescent="0.2">
      <c r="A35" s="44" t="s">
        <v>132</v>
      </c>
      <c r="B35" s="45">
        <v>0</v>
      </c>
      <c r="E35" s="24"/>
      <c r="F35" s="27"/>
      <c r="G35" s="61"/>
      <c r="H35" s="55"/>
    </row>
    <row r="36" spans="1:8" s="46" customFormat="1" ht="12.75" x14ac:dyDescent="0.2">
      <c r="A36" s="44" t="s">
        <v>133</v>
      </c>
      <c r="B36" s="45">
        <v>325944.01799999998</v>
      </c>
      <c r="E36" s="24"/>
      <c r="F36" s="27"/>
      <c r="G36" s="61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61"/>
      <c r="H37" s="55"/>
    </row>
    <row r="38" spans="1:8" s="46" customFormat="1" ht="12.75" x14ac:dyDescent="0.2">
      <c r="A38" s="44" t="s">
        <v>134</v>
      </c>
      <c r="B38" s="45">
        <v>406841.76</v>
      </c>
      <c r="E38" s="24"/>
      <c r="F38" s="27"/>
      <c r="G38" s="61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7"/>
      <c r="G39" s="61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7"/>
      <c r="G40" s="61"/>
      <c r="H40" s="55"/>
    </row>
    <row r="41" spans="1:8" s="46" customFormat="1" ht="12.75" x14ac:dyDescent="0.2">
      <c r="A41" s="44" t="s">
        <v>140</v>
      </c>
      <c r="B41" s="45">
        <v>125723.04</v>
      </c>
      <c r="E41" s="24"/>
      <c r="F41" s="27"/>
      <c r="G41" s="61"/>
      <c r="H41" s="55"/>
    </row>
    <row r="42" spans="1:8" s="46" customFormat="1" ht="25.5" x14ac:dyDescent="0.2">
      <c r="A42" s="44" t="s">
        <v>142</v>
      </c>
      <c r="B42" s="45">
        <v>4976.6785999999993</v>
      </c>
      <c r="E42" s="24"/>
      <c r="F42" s="27"/>
      <c r="G42" s="61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7"/>
      <c r="G43" s="59"/>
    </row>
    <row r="44" spans="1:8" s="46" customFormat="1" ht="12.75" x14ac:dyDescent="0.2">
      <c r="A44" s="50" t="s">
        <v>127</v>
      </c>
      <c r="B44" s="47">
        <v>4976.68</v>
      </c>
      <c r="F44" s="58"/>
      <c r="G44" s="59"/>
      <c r="H44" s="55"/>
    </row>
    <row r="45" spans="1:8" s="46" customFormat="1" ht="12.75" x14ac:dyDescent="0.2">
      <c r="A45" s="44" t="s">
        <v>143</v>
      </c>
      <c r="B45" s="45">
        <v>123792.33212999998</v>
      </c>
      <c r="E45" s="24"/>
      <c r="F45" s="27"/>
      <c r="H45" s="55"/>
    </row>
    <row r="46" spans="1:8" s="46" customFormat="1" ht="12.75" x14ac:dyDescent="0.2">
      <c r="A46" s="50" t="s">
        <v>144</v>
      </c>
      <c r="B46" s="47">
        <v>123792.39</v>
      </c>
      <c r="F46" s="27"/>
      <c r="G46" s="59"/>
      <c r="H46" s="55"/>
    </row>
    <row r="47" spans="1:8" s="46" customFormat="1" ht="12.75" x14ac:dyDescent="0.2">
      <c r="A47" s="44" t="s">
        <v>145</v>
      </c>
      <c r="B47" s="45">
        <v>70224</v>
      </c>
      <c r="E47" s="24"/>
      <c r="F47" s="27"/>
      <c r="G47" s="61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7"/>
      <c r="G48" s="59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G49" s="61"/>
      <c r="H49" s="55"/>
    </row>
    <row r="50" spans="1:8" s="46" customFormat="1" ht="12.75" x14ac:dyDescent="0.2">
      <c r="A50" s="48" t="s">
        <v>148</v>
      </c>
      <c r="B50" s="45">
        <v>288000</v>
      </c>
      <c r="E50" s="24"/>
      <c r="F50" s="58"/>
      <c r="G50" s="61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58"/>
      <c r="G51" s="61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2826360.9087300003</v>
      </c>
      <c r="E52" s="24"/>
      <c r="F52" s="27"/>
      <c r="G52" s="35"/>
      <c r="H52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f>C27-B52</f>
        <v>1818294.62127</v>
      </c>
      <c r="E54" s="31"/>
      <c r="F54" s="39"/>
      <c r="G54" s="35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2">
    <pageSetUpPr fitToPage="1"/>
  </sheetPr>
  <dimension ref="A1:H54"/>
  <sheetViews>
    <sheetView zoomScaleNormal="100" workbookViewId="0">
      <pane ySplit="3" topLeftCell="A25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67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784563.28</v>
      </c>
      <c r="C7" s="51">
        <v>746972.28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177373.47</v>
      </c>
      <c r="C8" s="51">
        <v>168857.38999999998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607890.84</v>
      </c>
      <c r="C9" s="51">
        <v>575496.42000000004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221299.26</v>
      </c>
      <c r="C10" s="51">
        <v>208938.38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156863.67999999999</v>
      </c>
      <c r="C11" s="51">
        <v>148394.48000000001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31421.08</v>
      </c>
      <c r="C12" s="51">
        <v>29675.98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267616.15999999997</v>
      </c>
      <c r="C14" s="51">
        <v>252180.31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2400</v>
      </c>
      <c r="C15" s="51">
        <v>2200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375208.6</v>
      </c>
      <c r="C16" s="51">
        <v>354029.44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110303.95999999999</v>
      </c>
      <c r="C19" s="51">
        <v>108551.01000000001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5170.8</v>
      </c>
      <c r="C21" s="51">
        <v>18599.29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40888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55553.86</v>
      </c>
      <c r="C23" s="51">
        <v>52891.14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38.53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217735.6</v>
      </c>
      <c r="C25" s="51">
        <v>201851.02000000002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3013400.59</v>
      </c>
      <c r="C27" s="19">
        <f>SUM(C7:C26)</f>
        <v>2909563.6700000004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784447.44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448354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221266.08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165721.92000000001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31414.32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236852.28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375150.72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58083.6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79549.599999999991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39729.360000000001</v>
      </c>
      <c r="E43" s="24"/>
      <c r="F43" s="24"/>
    </row>
    <row r="44" spans="1:8" s="46" customFormat="1" ht="12.75" x14ac:dyDescent="0.2">
      <c r="A44" s="50" t="s">
        <v>127</v>
      </c>
      <c r="B44" s="47">
        <v>39820.239999999998</v>
      </c>
      <c r="F44" s="56"/>
      <c r="H44" s="55"/>
    </row>
    <row r="45" spans="1:8" s="46" customFormat="1" ht="12.75" x14ac:dyDescent="0.2">
      <c r="A45" s="44" t="s">
        <v>143</v>
      </c>
      <c r="B45" s="45">
        <v>112605.86044799999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112605.86044799999</v>
      </c>
      <c r="F46" s="24"/>
      <c r="H46" s="55"/>
    </row>
    <row r="47" spans="1:8" s="46" customFormat="1" ht="12.75" x14ac:dyDescent="0.2">
      <c r="A47" s="44" t="s">
        <v>145</v>
      </c>
      <c r="B47" s="45">
        <v>63342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2576787.820448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332775.84955200041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3">
    <pageSetUpPr fitToPage="1"/>
  </sheetPr>
  <dimension ref="A1:H54"/>
  <sheetViews>
    <sheetView zoomScaleNormal="100" workbookViewId="0">
      <pane ySplit="3" topLeftCell="A28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68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421794.3</v>
      </c>
      <c r="C7" s="51">
        <v>417778.85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36845.5</v>
      </c>
      <c r="C8" s="51">
        <v>37505.11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326811.14</v>
      </c>
      <c r="C9" s="51">
        <v>323491.58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118974.1</v>
      </c>
      <c r="C10" s="51">
        <v>117724.68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89107.28</v>
      </c>
      <c r="C11" s="51">
        <v>88223.19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16892.240000000002</v>
      </c>
      <c r="C12" s="51">
        <v>16734.740000000002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214340.34</v>
      </c>
      <c r="C14" s="51">
        <v>211797.78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1200</v>
      </c>
      <c r="C15" s="51">
        <v>1100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201718.3</v>
      </c>
      <c r="C16" s="51">
        <v>199662.07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52143.040000000001</v>
      </c>
      <c r="C17" s="51">
        <v>51593.14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34670.009999999995</v>
      </c>
      <c r="C19" s="51">
        <v>33991.129999999997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637554.81999999995</v>
      </c>
      <c r="C21" s="51">
        <v>642942.91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13124.189999999999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29864.76</v>
      </c>
      <c r="C23" s="51">
        <v>29598.95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37330.959999999999</v>
      </c>
      <c r="C24" s="51">
        <v>35352.589999999997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2219246.7899999996</v>
      </c>
      <c r="C27" s="19">
        <f>SUM(C7:C26)</f>
        <v>2220620.9099999997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421790.4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205542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118972.8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89107.199999999997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16891.2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184499.67600000001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201715.20000000001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52143.040000000001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34468.949999999997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612414.80000000005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3322.7799999999997</v>
      </c>
      <c r="E43" s="24"/>
      <c r="F43" s="24"/>
    </row>
    <row r="44" spans="1:8" s="46" customFormat="1" ht="12.75" x14ac:dyDescent="0.2">
      <c r="A44" s="50" t="s">
        <v>127</v>
      </c>
      <c r="B44" s="47">
        <v>14444.04</v>
      </c>
      <c r="F44" s="56"/>
      <c r="H44" s="55"/>
    </row>
    <row r="45" spans="1:8" s="46" customFormat="1" ht="12.75" x14ac:dyDescent="0.2">
      <c r="A45" s="44" t="s">
        <v>143</v>
      </c>
      <c r="B45" s="45">
        <v>35344.624859999996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35344.629999999997</v>
      </c>
      <c r="F46" s="24"/>
      <c r="H46" s="55"/>
    </row>
    <row r="47" spans="1:8" s="46" customFormat="1" ht="12.75" x14ac:dyDescent="0.2">
      <c r="A47" s="44" t="s">
        <v>145</v>
      </c>
      <c r="B47" s="45">
        <v>139656.359375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2112546.2502349997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108074.65976499999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4">
    <pageSetUpPr fitToPage="1"/>
  </sheetPr>
  <dimension ref="A1:H54"/>
  <sheetViews>
    <sheetView zoomScaleNormal="100" workbookViewId="0">
      <pane ySplit="3" topLeftCell="A40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69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1563117.78</v>
      </c>
      <c r="C7" s="51">
        <v>1478428.05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130954.96</v>
      </c>
      <c r="C8" s="51">
        <v>122598.76000000001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1211122.3799999999</v>
      </c>
      <c r="C9" s="51">
        <v>1122527.6399999999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440901.06</v>
      </c>
      <c r="C10" s="51">
        <v>406106.24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330221.7</v>
      </c>
      <c r="C11" s="51">
        <v>305517.14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62598.3</v>
      </c>
      <c r="C12" s="51">
        <v>58278.57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750880.74</v>
      </c>
      <c r="C14" s="51">
        <v>687059.99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8400</v>
      </c>
      <c r="C15" s="51">
        <v>7700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747540.06</v>
      </c>
      <c r="C16" s="51">
        <v>688453.9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193235.88</v>
      </c>
      <c r="C17" s="51">
        <v>177547.38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201471.22</v>
      </c>
      <c r="C19" s="51">
        <v>192390.46999999997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20656.02</v>
      </c>
      <c r="C21" s="51">
        <v>147902.70000000001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302816.63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110681.26</v>
      </c>
      <c r="C23" s="51">
        <v>103158.83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53587.37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269000</v>
      </c>
      <c r="C26" s="51">
        <v>269000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6040781.3599999994</v>
      </c>
      <c r="C27" s="19">
        <f>SUM(C7:C26)</f>
        <v>6123073.6700000009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1563105.6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867692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440899.2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330220.79999999999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62596.800000000003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645748.848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4"/>
      <c r="G37" s="55"/>
      <c r="H37" s="55"/>
    </row>
    <row r="38" spans="1:8" s="46" customFormat="1" ht="12.75" x14ac:dyDescent="0.2">
      <c r="A38" s="44" t="s">
        <v>134</v>
      </c>
      <c r="B38" s="45">
        <v>747532.80000000005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193235.88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129363.61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9189.0233000000007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-2643.18</v>
      </c>
      <c r="E43" s="24"/>
      <c r="F43" s="24"/>
    </row>
    <row r="44" spans="1:8" s="46" customFormat="1" ht="12.75" x14ac:dyDescent="0.2">
      <c r="A44" s="50" t="s">
        <v>127</v>
      </c>
      <c r="B44" s="47">
        <v>11832.21</v>
      </c>
      <c r="F44" s="56"/>
      <c r="H44" s="55"/>
    </row>
    <row r="45" spans="1:8" s="46" customFormat="1" ht="12.75" x14ac:dyDescent="0.2">
      <c r="A45" s="44" t="s">
        <v>143</v>
      </c>
      <c r="B45" s="45">
        <v>114396.15873599997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114396.14000000001</v>
      </c>
      <c r="F46" s="24"/>
      <c r="H46" s="55"/>
    </row>
    <row r="47" spans="1:8" s="46" customFormat="1" ht="12.75" x14ac:dyDescent="0.2">
      <c r="A47" s="44" t="s">
        <v>145</v>
      </c>
      <c r="B47" s="45">
        <v>83116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45">
        <v>269000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5456096.720036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666976.94996400084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5">
    <pageSetUpPr fitToPage="1"/>
  </sheetPr>
  <dimension ref="A1:H54"/>
  <sheetViews>
    <sheetView zoomScaleNormal="100" workbookViewId="0">
      <pane ySplit="3" topLeftCell="A22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70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1512428.02</v>
      </c>
      <c r="C7" s="51">
        <v>1535823.22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192214.6</v>
      </c>
      <c r="C8" s="51">
        <v>189325.45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1171849.8600000001</v>
      </c>
      <c r="C9" s="51">
        <v>1173547.76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426605.41</v>
      </c>
      <c r="C10" s="51">
        <v>424943.89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319515.7</v>
      </c>
      <c r="C11" s="51">
        <v>319492.12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49711.53</v>
      </c>
      <c r="C12" s="51">
        <v>50488.83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750104.45</v>
      </c>
      <c r="C14" s="51">
        <v>741444.03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7200</v>
      </c>
      <c r="C15" s="51">
        <v>6600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723300.16</v>
      </c>
      <c r="C16" s="51">
        <v>719753.57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186969.38</v>
      </c>
      <c r="C17" s="51">
        <v>186037.36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179528.58</v>
      </c>
      <c r="C19" s="51">
        <v>191645.42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1996794.45</v>
      </c>
      <c r="C21" s="51">
        <v>2001484.0299999996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-4999.99</v>
      </c>
      <c r="C22" s="51">
        <v>235675.13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107091.79</v>
      </c>
      <c r="C23" s="51">
        <v>107668.34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99101.16</v>
      </c>
      <c r="C24" s="51">
        <v>111943.71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7717415.1000000006</v>
      </c>
      <c r="C27" s="19">
        <f>SUM(C7:C26)</f>
        <v>7995872.8599999994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1512449.4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2929748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426610.8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319519.2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49638.78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645748.848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4"/>
      <c r="G37" s="55"/>
      <c r="H37" s="55"/>
    </row>
    <row r="38" spans="1:8" s="46" customFormat="1" ht="12.75" x14ac:dyDescent="0.2">
      <c r="A38" s="44" t="s">
        <v>134</v>
      </c>
      <c r="B38" s="45">
        <v>723307.2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186969.38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119514.11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2172737.54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46412.79</v>
      </c>
      <c r="E43" s="24"/>
      <c r="F43" s="24"/>
    </row>
    <row r="44" spans="1:8" s="46" customFormat="1" ht="12.75" x14ac:dyDescent="0.2">
      <c r="A44" s="50" t="s">
        <v>127</v>
      </c>
      <c r="B44" s="47">
        <v>68558.44</v>
      </c>
      <c r="F44" s="56"/>
      <c r="H44" s="55"/>
    </row>
    <row r="45" spans="1:8" s="46" customFormat="1" ht="12.75" x14ac:dyDescent="0.2">
      <c r="A45" s="44" t="s">
        <v>143</v>
      </c>
      <c r="B45" s="45">
        <v>66387.420018000004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66387.44</v>
      </c>
      <c r="F46" s="24"/>
      <c r="H46" s="55"/>
    </row>
    <row r="47" spans="1:8" s="46" customFormat="1" ht="12.75" x14ac:dyDescent="0.2">
      <c r="A47" s="44" t="s">
        <v>145</v>
      </c>
      <c r="B47" s="45">
        <v>89236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9241866.6780180018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f>C27-B52</f>
        <v>-1245993.8180180024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6">
    <pageSetUpPr fitToPage="1"/>
  </sheetPr>
  <dimension ref="A1:H54"/>
  <sheetViews>
    <sheetView zoomScaleNormal="100" workbookViewId="0">
      <pane ySplit="3" topLeftCell="A22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71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901295.93</v>
      </c>
      <c r="C7" s="51">
        <v>920210.04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78933.64</v>
      </c>
      <c r="C8" s="51">
        <v>80227.510000000009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698337.01</v>
      </c>
      <c r="C9" s="51">
        <v>699072.75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254224.8</v>
      </c>
      <c r="C10" s="51">
        <v>252940.57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190406.42</v>
      </c>
      <c r="C11" s="51">
        <v>190410.39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36096.04</v>
      </c>
      <c r="C12" s="51">
        <v>36247.800000000003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400270.65</v>
      </c>
      <c r="C14" s="51">
        <v>389988.08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4800</v>
      </c>
      <c r="C15" s="51">
        <v>4400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431034.01</v>
      </c>
      <c r="C16" s="51">
        <v>429517.4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111421.06</v>
      </c>
      <c r="C17" s="51">
        <v>110742.26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96290.92</v>
      </c>
      <c r="C19" s="51">
        <v>106453.48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7"/>
    </row>
    <row r="21" spans="1:8" s="46" customFormat="1" ht="25.5" x14ac:dyDescent="0.25">
      <c r="A21" s="44" t="s">
        <v>109</v>
      </c>
      <c r="B21" s="45">
        <v>2462.5</v>
      </c>
      <c r="C21" s="51">
        <v>81860.549999999974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149275.34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63818.64</v>
      </c>
      <c r="C23" s="51">
        <v>64202.99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38854.25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3269391.62</v>
      </c>
      <c r="C27" s="19">
        <f>SUM(C7:C26)</f>
        <v>3554403.4099999997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901370.22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184178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254246.04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190422.96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36096.660000000003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343648.18800000002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4"/>
      <c r="G37" s="55"/>
      <c r="H37" s="55"/>
    </row>
    <row r="38" spans="1:8" s="46" customFormat="1" ht="12.75" x14ac:dyDescent="0.2">
      <c r="A38" s="44" t="s">
        <v>134</v>
      </c>
      <c r="B38" s="45">
        <v>431067.36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111421.06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109375.63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0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4"/>
    </row>
    <row r="44" spans="1:8" s="46" customFormat="1" ht="12.75" x14ac:dyDescent="0.2">
      <c r="A44" s="50" t="s">
        <v>127</v>
      </c>
      <c r="B44" s="47">
        <v>0</v>
      </c>
      <c r="F44" s="56"/>
      <c r="H44" s="55"/>
    </row>
    <row r="45" spans="1:8" s="46" customFormat="1" ht="12.75" x14ac:dyDescent="0.2">
      <c r="A45" s="44" t="s">
        <v>143</v>
      </c>
      <c r="B45" s="45">
        <v>50781.365856000011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50781.349999999991</v>
      </c>
      <c r="F46" s="24"/>
      <c r="H46" s="55"/>
    </row>
    <row r="47" spans="1:8" s="46" customFormat="1" ht="12.75" x14ac:dyDescent="0.2">
      <c r="A47" s="44" t="s">
        <v>145</v>
      </c>
      <c r="B47" s="45">
        <v>108042.359375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2720649.843231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833753.56676899968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7">
    <pageSetUpPr fitToPage="1"/>
  </sheetPr>
  <dimension ref="A1:H54"/>
  <sheetViews>
    <sheetView zoomScaleNormal="100" workbookViewId="0">
      <pane ySplit="3" topLeftCell="A40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72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732532.84</v>
      </c>
      <c r="C7" s="51">
        <v>740431.61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138575.15</v>
      </c>
      <c r="C8" s="51">
        <v>140291.79999999999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567576.24</v>
      </c>
      <c r="C9" s="51">
        <v>564765.48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206623.22</v>
      </c>
      <c r="C10" s="51">
        <v>203595.3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154754.35999999999</v>
      </c>
      <c r="C11" s="51">
        <v>153099.07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0</v>
      </c>
      <c r="C12" s="51">
        <v>0</v>
      </c>
      <c r="E12" s="24"/>
      <c r="F12" s="24"/>
      <c r="G12" s="24"/>
      <c r="H12" s="55"/>
    </row>
    <row r="13" spans="1:8" s="46" customFormat="1" ht="12.75" x14ac:dyDescent="0.2">
      <c r="A13" s="44" t="s">
        <v>101</v>
      </c>
      <c r="B13" s="67">
        <v>0</v>
      </c>
      <c r="C13" s="51">
        <v>953.22</v>
      </c>
      <c r="E13" s="24"/>
      <c r="F13" s="24"/>
      <c r="G13" s="27"/>
      <c r="H13" s="55"/>
    </row>
    <row r="14" spans="1:8" s="46" customFormat="1" ht="12.75" x14ac:dyDescent="0.2">
      <c r="A14" s="44" t="s">
        <v>105</v>
      </c>
      <c r="B14" s="45">
        <v>393593.94</v>
      </c>
      <c r="C14" s="51">
        <v>383052.26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0</v>
      </c>
      <c r="C15" s="51">
        <v>0</v>
      </c>
      <c r="E15" s="24"/>
      <c r="F15" s="24"/>
      <c r="G15" s="24"/>
    </row>
    <row r="16" spans="1:8" s="46" customFormat="1" ht="12.75" x14ac:dyDescent="0.25">
      <c r="A16" s="44" t="s">
        <v>107</v>
      </c>
      <c r="B16" s="51">
        <v>350326.18</v>
      </c>
      <c r="C16" s="51">
        <v>342146.18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80614.220000000016</v>
      </c>
      <c r="C19" s="51">
        <v>81332.910000000033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890000.3899999999</v>
      </c>
      <c r="C21" s="51">
        <v>894039.67999999993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2478.8300000000004</v>
      </c>
      <c r="C22" s="51">
        <v>168923.08000000002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51868.639999999999</v>
      </c>
      <c r="C23" s="51">
        <v>51726.2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38852.74</v>
      </c>
      <c r="C24" s="51">
        <v>48056.89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37863.9</v>
      </c>
      <c r="C25" s="51">
        <v>37630.089999999997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3645660.6500000004</v>
      </c>
      <c r="C27" s="19">
        <f>SUM(C7:C26)</f>
        <v>3810043.7700000009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730379.7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627066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206015.4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154299.6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0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338913.05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349293.6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82601.23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881334.75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12052.91</v>
      </c>
      <c r="E43" s="24"/>
      <c r="F43" s="24"/>
    </row>
    <row r="44" spans="1:8" s="46" customFormat="1" ht="12.75" x14ac:dyDescent="0.2">
      <c r="A44" s="50" t="s">
        <v>127</v>
      </c>
      <c r="B44" s="47">
        <v>54674.820000000014</v>
      </c>
      <c r="F44" s="56"/>
      <c r="H44" s="55"/>
    </row>
    <row r="45" spans="1:8" s="46" customFormat="1" ht="12.75" x14ac:dyDescent="0.2">
      <c r="A45" s="44" t="s">
        <v>143</v>
      </c>
      <c r="B45" s="45">
        <v>27316.237499999999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27316.219999999998</v>
      </c>
      <c r="F46" s="24"/>
      <c r="H46" s="55"/>
    </row>
    <row r="47" spans="1:8" s="46" customFormat="1" ht="12.75" x14ac:dyDescent="0.2">
      <c r="A47" s="44" t="s">
        <v>145</v>
      </c>
      <c r="B47" s="45">
        <v>60144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3457363.5674999999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352680.20250000106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8">
    <pageSetUpPr fitToPage="1"/>
  </sheetPr>
  <dimension ref="A1:H54"/>
  <sheetViews>
    <sheetView zoomScaleNormal="100" workbookViewId="0">
      <pane ySplit="3" topLeftCell="A22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73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2977518.34</v>
      </c>
      <c r="C7" s="51">
        <v>2992429.26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733104.74</v>
      </c>
      <c r="C8" s="51">
        <v>729018.8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2307022.16</v>
      </c>
      <c r="C9" s="51">
        <v>2281421.59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839861.26</v>
      </c>
      <c r="C10" s="51">
        <v>825686.71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629028.46</v>
      </c>
      <c r="C11" s="51">
        <v>620912.41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119247.98</v>
      </c>
      <c r="C12" s="51">
        <v>118660.47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143335.88</v>
      </c>
      <c r="C13" s="45">
        <v>139120.74</v>
      </c>
      <c r="E13" s="24"/>
      <c r="F13" s="24"/>
      <c r="G13" s="27"/>
      <c r="H13" s="55"/>
    </row>
    <row r="14" spans="1:8" s="46" customFormat="1" ht="12.75" x14ac:dyDescent="0.2">
      <c r="A14" s="44" t="s">
        <v>105</v>
      </c>
      <c r="B14" s="45">
        <v>1307454.3400000001</v>
      </c>
      <c r="C14" s="51">
        <v>1279644.96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12000</v>
      </c>
      <c r="C15" s="51">
        <v>11000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1418249.46</v>
      </c>
      <c r="C16" s="51">
        <v>1392626.75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51">
        <v>6439.31</v>
      </c>
      <c r="E18" s="24"/>
      <c r="F18" s="24"/>
      <c r="G18" s="27"/>
      <c r="H18" s="55"/>
    </row>
    <row r="19" spans="1:8" s="46" customFormat="1" ht="12.75" x14ac:dyDescent="0.25">
      <c r="A19" s="44" t="s">
        <v>141</v>
      </c>
      <c r="B19" s="51">
        <v>362108.35000000009</v>
      </c>
      <c r="C19" s="51">
        <v>393122.69000000006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3937756.02</v>
      </c>
      <c r="C21" s="51">
        <v>3797105.0399999996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-27736.34</v>
      </c>
      <c r="C22" s="51">
        <v>513718.82999999996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210832.56</v>
      </c>
      <c r="C23" s="51">
        <v>209666.66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241263.14</v>
      </c>
      <c r="C24" s="51">
        <v>248316.64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22251.440000000002</v>
      </c>
      <c r="C25" s="51">
        <v>22001.58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15233297.790000001</v>
      </c>
      <c r="C27" s="19">
        <f>SUM(C7:C26)</f>
        <v>15580892.439999999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2977550.76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1762576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839866.32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629035.68000000005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119240.28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51">
        <v>163716.9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1125900.348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1423970.88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334420.03999999998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3836040.5600000005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106400.9</v>
      </c>
      <c r="E43" s="24"/>
      <c r="F43" s="24"/>
    </row>
    <row r="44" spans="1:8" s="46" customFormat="1" ht="12.75" x14ac:dyDescent="0.2">
      <c r="A44" s="50" t="s">
        <v>127</v>
      </c>
      <c r="B44" s="47">
        <v>269956.68</v>
      </c>
      <c r="F44" s="56"/>
      <c r="H44" s="55"/>
    </row>
    <row r="45" spans="1:8" s="46" customFormat="1" ht="12.75" x14ac:dyDescent="0.2">
      <c r="A45" s="44" t="s">
        <v>143</v>
      </c>
      <c r="B45" s="45">
        <v>268142.09921999997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268142.13</v>
      </c>
      <c r="F46" s="24"/>
      <c r="H46" s="55"/>
    </row>
    <row r="47" spans="1:8" s="46" customFormat="1" ht="12.75" x14ac:dyDescent="0.2">
      <c r="A47" s="44" t="s">
        <v>145</v>
      </c>
      <c r="B47" s="45">
        <v>188856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13669315.867220001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1911576.5727799982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9">
    <pageSetUpPr fitToPage="1"/>
  </sheetPr>
  <dimension ref="A1:H54"/>
  <sheetViews>
    <sheetView zoomScaleNormal="100" workbookViewId="0">
      <pane ySplit="3" topLeftCell="A43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74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4537904.5199999996</v>
      </c>
      <c r="C7" s="51">
        <v>4397608.9400000004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1103793.3400000001</v>
      </c>
      <c r="C8" s="51">
        <v>1073412.1599999999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3516030.83</v>
      </c>
      <c r="C9" s="51">
        <v>3378022.5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1279992.8899999999</v>
      </c>
      <c r="C10" s="51">
        <v>1225637.95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958674.42</v>
      </c>
      <c r="C11" s="51">
        <v>920176.84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154575.21</v>
      </c>
      <c r="C12" s="51">
        <v>148996.29999999999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218255.88</v>
      </c>
      <c r="C13" s="51">
        <v>208165.46</v>
      </c>
      <c r="E13" s="24"/>
      <c r="F13" s="24"/>
      <c r="G13" s="27"/>
      <c r="H13" s="55"/>
    </row>
    <row r="14" spans="1:8" s="46" customFormat="1" ht="12.75" x14ac:dyDescent="0.2">
      <c r="A14" s="44" t="s">
        <v>105</v>
      </c>
      <c r="B14" s="45">
        <v>2559957.0499999998</v>
      </c>
      <c r="C14" s="51">
        <v>2449195.36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158400</v>
      </c>
      <c r="C15" s="51">
        <v>159449.54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2170212.9700000002</v>
      </c>
      <c r="C16" s="51">
        <v>2076715.95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652601.14999999991</v>
      </c>
      <c r="C19" s="51">
        <v>686468.87999999989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4274972.1800000006</v>
      </c>
      <c r="C21" s="51">
        <v>4737866.0699999975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764.06</v>
      </c>
      <c r="C22" s="51">
        <v>498441.23000000004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321321.93</v>
      </c>
      <c r="C23" s="51">
        <v>309430.87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205454.57</v>
      </c>
      <c r="C24" s="51">
        <v>280504.21999999997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27414.090000000004</v>
      </c>
      <c r="C25" s="51">
        <v>36521.950000000004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323200</v>
      </c>
      <c r="C26" s="51">
        <v>323200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22463525.09</v>
      </c>
      <c r="C27" s="19">
        <f>SUM(C7:C26)</f>
        <v>22909814.219999995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4537968.4800000004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2722180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1177729.68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881431.68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154288.56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218055.5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2199924.5320000001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1996829.04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709392.87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4446464.1599999992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171589.04</v>
      </c>
      <c r="E43" s="24"/>
      <c r="F43" s="24"/>
    </row>
    <row r="44" spans="1:8" s="46" customFormat="1" ht="12.75" x14ac:dyDescent="0.2">
      <c r="A44" s="50" t="s">
        <v>127</v>
      </c>
      <c r="B44" s="47">
        <v>360911.02999999997</v>
      </c>
      <c r="F44" s="56"/>
      <c r="H44" s="55"/>
    </row>
    <row r="45" spans="1:8" s="46" customFormat="1" ht="12.75" x14ac:dyDescent="0.2">
      <c r="A45" s="44" t="s">
        <v>143</v>
      </c>
      <c r="B45" s="45">
        <v>330371.94038399996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330864.71000000002</v>
      </c>
      <c r="F46" s="24"/>
      <c r="H46" s="55"/>
    </row>
    <row r="47" spans="1:8" s="46" customFormat="1" ht="12.75" x14ac:dyDescent="0.2">
      <c r="A47" s="44" t="s">
        <v>145</v>
      </c>
      <c r="B47" s="45">
        <v>247614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H49" s="55"/>
    </row>
    <row r="50" spans="1:8" s="46" customFormat="1" ht="12.75" x14ac:dyDescent="0.2">
      <c r="A50" s="48" t="s">
        <v>148</v>
      </c>
      <c r="B50" s="45">
        <v>323200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19945450.442383997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2964363.7776159979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0">
    <pageSetUpPr fitToPage="1"/>
  </sheetPr>
  <dimension ref="A1:H54"/>
  <sheetViews>
    <sheetView zoomScaleNormal="100" workbookViewId="0">
      <pane ySplit="3" topLeftCell="A22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75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799607.88</v>
      </c>
      <c r="C7" s="51">
        <v>799477.35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-306723.76</v>
      </c>
      <c r="C8" s="51">
        <v>53373.55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619545.23</v>
      </c>
      <c r="C9" s="51">
        <v>601802.54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225542.75</v>
      </c>
      <c r="C10" s="51">
        <v>217370.16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168924.6</v>
      </c>
      <c r="C11" s="51">
        <v>163916.31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32021.84</v>
      </c>
      <c r="C12" s="51">
        <v>31292.29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51">
        <v>25.83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390032.76</v>
      </c>
      <c r="C14" s="51">
        <v>373938.33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0</v>
      </c>
      <c r="C15" s="51">
        <v>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382401.06</v>
      </c>
      <c r="C16" s="51">
        <v>369669.96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108587.56000000003</v>
      </c>
      <c r="C19" s="51">
        <v>124638.73999999999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2106650.0599999996</v>
      </c>
      <c r="C21" s="51">
        <v>2033099.4000000001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4411975.9000000004</v>
      </c>
      <c r="C22" s="51">
        <v>4178696.7100000004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56618.02</v>
      </c>
      <c r="C23" s="51">
        <v>55467.93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0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112583.67999999999</v>
      </c>
      <c r="C25" s="51">
        <v>127246.22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9107767.5800000001</v>
      </c>
      <c r="C27" s="19">
        <f>SUM(C7:C26)</f>
        <v>9130015.3200000003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799644.3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366785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225552.6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168932.4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32022.9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335352.75939999998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382418.4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66545.72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1317552.7400000002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-85676.310000000027</v>
      </c>
      <c r="E43" s="24"/>
      <c r="F43" s="24"/>
    </row>
    <row r="44" spans="1:8" s="46" customFormat="1" ht="12.75" x14ac:dyDescent="0.2">
      <c r="A44" s="50" t="s">
        <v>127</v>
      </c>
      <c r="B44" s="47">
        <v>31995.299999999996</v>
      </c>
      <c r="F44" s="56"/>
      <c r="H44" s="55"/>
    </row>
    <row r="45" spans="1:8" s="46" customFormat="1" ht="12.75" x14ac:dyDescent="0.2">
      <c r="A45" s="44" t="s">
        <v>143</v>
      </c>
      <c r="B45" s="45">
        <v>3445391.4512219997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-253042.75000000006</v>
      </c>
      <c r="F46" s="24"/>
      <c r="H46" s="55"/>
    </row>
    <row r="47" spans="1:8" s="46" customFormat="1" ht="12.75" x14ac:dyDescent="0.2">
      <c r="A47" s="44" t="s">
        <v>145</v>
      </c>
      <c r="B47" s="45">
        <v>80332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100936.72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46956.982400000001</v>
      </c>
      <c r="E49" s="24"/>
      <c r="F49" s="27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7368423.9730219999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1761591.3469780004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H54"/>
  <sheetViews>
    <sheetView zoomScaleNormal="100" workbookViewId="0">
      <pane ySplit="3" topLeftCell="A25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76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568569.59999999998</v>
      </c>
      <c r="C7" s="51">
        <v>540144.11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127663.83</v>
      </c>
      <c r="C8" s="51">
        <v>127522.23000000001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440535.42</v>
      </c>
      <c r="C9" s="51">
        <v>417737.38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160375.44</v>
      </c>
      <c r="C10" s="51">
        <v>151951.65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120116.22</v>
      </c>
      <c r="C11" s="51">
        <v>113963.33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22770.240000000002</v>
      </c>
      <c r="C12" s="51">
        <v>21640.61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27389.64</v>
      </c>
      <c r="C13" s="51">
        <v>25899.29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265330.68</v>
      </c>
      <c r="C14" s="51">
        <v>250187.08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2400</v>
      </c>
      <c r="C15" s="51">
        <v>2200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271912.2</v>
      </c>
      <c r="C16" s="51">
        <v>257788.15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80124.950000000012</v>
      </c>
      <c r="C19" s="51">
        <v>85420.349999999991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443051.56000000006</v>
      </c>
      <c r="C21" s="51">
        <v>478572.83999999997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17565.43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40259.339999999997</v>
      </c>
      <c r="C23" s="51">
        <v>38307.29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16919.8</v>
      </c>
      <c r="C24" s="51">
        <v>19005.57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2587418.919999999</v>
      </c>
      <c r="C27" s="19">
        <f>SUM(C7:C26)</f>
        <v>2547905.31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568590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606792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160380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120120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22770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86430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243315.408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271920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89545.64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467207.02000000008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15385.930000000002</v>
      </c>
      <c r="E43" s="24"/>
      <c r="F43" s="24"/>
    </row>
    <row r="44" spans="1:8" s="46" customFormat="1" ht="12.75" x14ac:dyDescent="0.2">
      <c r="A44" s="50" t="s">
        <v>127</v>
      </c>
      <c r="B44" s="47">
        <v>35827.24</v>
      </c>
      <c r="F44" s="56"/>
      <c r="H44" s="55"/>
    </row>
    <row r="45" spans="1:8" s="46" customFormat="1" ht="12.75" x14ac:dyDescent="0.2">
      <c r="A45" s="44" t="s">
        <v>143</v>
      </c>
      <c r="B45" s="45">
        <v>49997.339693999995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49997.36</v>
      </c>
      <c r="F46" s="24"/>
      <c r="H46" s="55"/>
    </row>
    <row r="47" spans="1:8" s="46" customFormat="1" ht="12.75" x14ac:dyDescent="0.2">
      <c r="A47" s="44" t="s">
        <v>145</v>
      </c>
      <c r="B47" s="45">
        <v>56376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2743443.4076939998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-195538.09769399976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H54"/>
  <sheetViews>
    <sheetView zoomScaleNormal="100" workbookViewId="0">
      <pane ySplit="3" topLeftCell="A37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6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641706.69999999995</v>
      </c>
      <c r="C7" s="51">
        <v>605774.43999999994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54805.679999999993</v>
      </c>
      <c r="C8" s="51">
        <v>52159.72</v>
      </c>
      <c r="E8" s="24"/>
      <c r="F8" s="27"/>
      <c r="G8" s="27"/>
      <c r="H8" s="55"/>
    </row>
    <row r="9" spans="1:8" s="46" customFormat="1" ht="12.75" x14ac:dyDescent="0.25">
      <c r="A9" s="44" t="s">
        <v>118</v>
      </c>
      <c r="B9" s="51">
        <v>497202.84</v>
      </c>
      <c r="C9" s="51">
        <v>466469.06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181003.92</v>
      </c>
      <c r="C10" s="51">
        <v>169528.42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135565.54</v>
      </c>
      <c r="C11" s="51">
        <v>127240.57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25699.9</v>
      </c>
      <c r="C12" s="51">
        <v>24166.45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323020</v>
      </c>
      <c r="C14" s="51">
        <v>300030.01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2400</v>
      </c>
      <c r="C15" s="51">
        <v>2200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306888.59999999998</v>
      </c>
      <c r="C16" s="51">
        <v>287824.78000000003</v>
      </c>
      <c r="E16" s="24"/>
      <c r="F16" s="27"/>
      <c r="G16" s="27"/>
    </row>
    <row r="17" spans="1:8" s="46" customFormat="1" ht="12.75" x14ac:dyDescent="0.25">
      <c r="A17" s="44" t="s">
        <v>120</v>
      </c>
      <c r="B17" s="45">
        <v>79329.679999999993</v>
      </c>
      <c r="C17" s="51">
        <v>74307.91</v>
      </c>
      <c r="E17" s="24"/>
      <c r="F17" s="27"/>
      <c r="G17" s="27"/>
    </row>
    <row r="18" spans="1:8" s="46" customFormat="1" ht="12.75" x14ac:dyDescent="0.2">
      <c r="A18" s="44" t="s">
        <v>108</v>
      </c>
      <c r="B18" s="45">
        <v>0</v>
      </c>
      <c r="C18" s="51">
        <v>0</v>
      </c>
      <c r="E18" s="24"/>
      <c r="F18" s="27"/>
      <c r="G18" s="27"/>
      <c r="H18" s="55"/>
    </row>
    <row r="19" spans="1:8" s="46" customFormat="1" ht="12.75" x14ac:dyDescent="0.25">
      <c r="A19" s="44" t="s">
        <v>141</v>
      </c>
      <c r="B19" s="51">
        <v>47546.89</v>
      </c>
      <c r="C19" s="51">
        <v>48411.16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67">
        <v>0</v>
      </c>
      <c r="E20" s="24"/>
      <c r="F20" s="27"/>
      <c r="G20" s="27"/>
    </row>
    <row r="21" spans="1:8" s="46" customFormat="1" ht="25.5" x14ac:dyDescent="0.25">
      <c r="A21" s="44" t="s">
        <v>109</v>
      </c>
      <c r="B21" s="67">
        <v>1712.9</v>
      </c>
      <c r="C21" s="51">
        <v>1400.34</v>
      </c>
      <c r="E21" s="24"/>
      <c r="F21" s="27"/>
      <c r="G21" s="27"/>
    </row>
    <row r="22" spans="1:8" s="46" customFormat="1" ht="25.5" x14ac:dyDescent="0.25">
      <c r="A22" s="44" t="s">
        <v>110</v>
      </c>
      <c r="B22" s="67">
        <v>0</v>
      </c>
      <c r="C22" s="51">
        <v>759.77</v>
      </c>
      <c r="E22" s="24"/>
      <c r="F22" s="27"/>
      <c r="G22" s="27"/>
    </row>
    <row r="23" spans="1:8" s="46" customFormat="1" ht="12.75" x14ac:dyDescent="0.25">
      <c r="A23" s="44" t="s">
        <v>111</v>
      </c>
      <c r="B23" s="51">
        <v>45437.79</v>
      </c>
      <c r="C23" s="51">
        <v>42774.78</v>
      </c>
      <c r="E23" s="24"/>
      <c r="F23" s="27"/>
      <c r="G23" s="27"/>
    </row>
    <row r="24" spans="1:8" s="46" customFormat="1" ht="12.75" x14ac:dyDescent="0.2">
      <c r="A24" s="44" t="s">
        <v>112</v>
      </c>
      <c r="B24" s="67">
        <v>0</v>
      </c>
      <c r="C24" s="51">
        <v>0</v>
      </c>
      <c r="E24" s="24"/>
      <c r="F24" s="27"/>
      <c r="G24" s="2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8"/>
      <c r="G25" s="58"/>
      <c r="H25" s="55"/>
    </row>
    <row r="26" spans="1:8" s="46" customFormat="1" ht="12.75" x14ac:dyDescent="0.2">
      <c r="A26" s="44" t="s">
        <v>151</v>
      </c>
      <c r="B26" s="45">
        <v>89880</v>
      </c>
      <c r="C26" s="51">
        <v>89880</v>
      </c>
      <c r="E26" s="24"/>
      <c r="F26" s="58"/>
      <c r="G26" s="58"/>
      <c r="H26" s="55"/>
    </row>
    <row r="27" spans="1:8" x14ac:dyDescent="0.25">
      <c r="A27" s="9" t="s">
        <v>122</v>
      </c>
      <c r="B27" s="19">
        <f>SUM(B7:B26)</f>
        <v>2432200.44</v>
      </c>
      <c r="C27" s="19">
        <f>SUM(C7:C26)</f>
        <v>2292927.4099999997</v>
      </c>
      <c r="E27" s="25"/>
      <c r="F27" s="38"/>
      <c r="G27" s="38"/>
    </row>
    <row r="28" spans="1:8" ht="15" x14ac:dyDescent="0.25">
      <c r="B28" s="10"/>
      <c r="C28" s="46"/>
      <c r="F28" s="35"/>
      <c r="G28" s="35"/>
    </row>
    <row r="29" spans="1:8" x14ac:dyDescent="0.25">
      <c r="A29" s="16" t="s">
        <v>103</v>
      </c>
      <c r="B29" s="17" t="s">
        <v>124</v>
      </c>
      <c r="C29" s="59"/>
      <c r="F29" s="35"/>
      <c r="G29" s="35"/>
    </row>
    <row r="30" spans="1:8" s="46" customFormat="1" ht="12.75" x14ac:dyDescent="0.2">
      <c r="A30" s="44" t="s">
        <v>117</v>
      </c>
      <c r="B30" s="45">
        <v>641783.04000000004</v>
      </c>
      <c r="C30" s="59"/>
      <c r="E30" s="24"/>
      <c r="F30" s="60"/>
      <c r="G30" s="61"/>
      <c r="H30" s="55"/>
    </row>
    <row r="31" spans="1:8" s="46" customFormat="1" ht="12.75" x14ac:dyDescent="0.2">
      <c r="A31" s="44" t="s">
        <v>125</v>
      </c>
      <c r="B31" s="45">
        <v>918801</v>
      </c>
      <c r="E31" s="24"/>
      <c r="F31" s="27"/>
      <c r="G31" s="61"/>
      <c r="H31" s="55"/>
    </row>
    <row r="32" spans="1:8" s="46" customFormat="1" ht="25.5" x14ac:dyDescent="0.2">
      <c r="A32" s="44" t="s">
        <v>99</v>
      </c>
      <c r="B32" s="45">
        <v>181025.28</v>
      </c>
      <c r="E32" s="24"/>
      <c r="F32" s="27"/>
      <c r="G32" s="61"/>
      <c r="H32" s="55"/>
    </row>
    <row r="33" spans="1:8" s="46" customFormat="1" ht="12.75" x14ac:dyDescent="0.2">
      <c r="A33" s="44" t="s">
        <v>114</v>
      </c>
      <c r="B33" s="45">
        <v>135582.72</v>
      </c>
      <c r="E33" s="24"/>
      <c r="F33" s="27"/>
      <c r="G33" s="61"/>
      <c r="H33" s="55"/>
    </row>
    <row r="34" spans="1:8" s="46" customFormat="1" ht="12.75" x14ac:dyDescent="0.2">
      <c r="A34" s="44" t="s">
        <v>131</v>
      </c>
      <c r="B34" s="45">
        <v>25701.119999999999</v>
      </c>
      <c r="E34" s="24"/>
      <c r="F34" s="27"/>
      <c r="G34" s="61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7"/>
      <c r="G35" s="61"/>
      <c r="H35" s="55"/>
    </row>
    <row r="36" spans="1:8" s="46" customFormat="1" ht="12.75" x14ac:dyDescent="0.2">
      <c r="A36" s="44" t="s">
        <v>133</v>
      </c>
      <c r="B36" s="45">
        <v>276749.50799999997</v>
      </c>
      <c r="E36" s="24"/>
      <c r="F36" s="27"/>
      <c r="G36" s="61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61"/>
      <c r="H37" s="55"/>
    </row>
    <row r="38" spans="1:8" s="46" customFormat="1" ht="12.75" x14ac:dyDescent="0.2">
      <c r="A38" s="44" t="s">
        <v>134</v>
      </c>
      <c r="B38" s="45">
        <v>306923.52000000002</v>
      </c>
      <c r="E38" s="24"/>
      <c r="F38" s="27"/>
      <c r="G38" s="61"/>
      <c r="H38" s="55"/>
    </row>
    <row r="39" spans="1:8" s="46" customFormat="1" ht="12.75" x14ac:dyDescent="0.2">
      <c r="A39" s="44" t="s">
        <v>135</v>
      </c>
      <c r="B39" s="45">
        <v>79329.679999999993</v>
      </c>
      <c r="E39" s="24"/>
      <c r="F39" s="27"/>
      <c r="G39" s="61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7"/>
      <c r="G40" s="61"/>
      <c r="H40" s="55"/>
    </row>
    <row r="41" spans="1:8" s="46" customFormat="1" ht="12.75" x14ac:dyDescent="0.2">
      <c r="A41" s="44" t="s">
        <v>140</v>
      </c>
      <c r="B41" s="45">
        <v>53068.480000000003</v>
      </c>
      <c r="E41" s="24"/>
      <c r="F41" s="27"/>
      <c r="G41" s="61"/>
      <c r="H41" s="55"/>
    </row>
    <row r="42" spans="1:8" s="46" customFormat="1" ht="25.5" x14ac:dyDescent="0.2">
      <c r="A42" s="44" t="s">
        <v>142</v>
      </c>
      <c r="B42" s="45">
        <v>1581.9901</v>
      </c>
      <c r="C42" s="59"/>
      <c r="E42" s="24"/>
      <c r="F42" s="27"/>
      <c r="G42" s="61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7"/>
      <c r="G43" s="59"/>
    </row>
    <row r="44" spans="1:8" s="46" customFormat="1" ht="12.75" x14ac:dyDescent="0.2">
      <c r="A44" s="50" t="s">
        <v>127</v>
      </c>
      <c r="B44" s="47">
        <v>1581.9899999999998</v>
      </c>
      <c r="F44" s="58"/>
      <c r="G44" s="59"/>
      <c r="H44" s="55"/>
    </row>
    <row r="45" spans="1:8" s="46" customFormat="1" ht="12.75" x14ac:dyDescent="0.2">
      <c r="A45" s="44" t="s">
        <v>143</v>
      </c>
      <c r="B45" s="45">
        <v>25880.612184000001</v>
      </c>
      <c r="E45" s="24"/>
      <c r="F45" s="27"/>
      <c r="H45" s="55"/>
    </row>
    <row r="46" spans="1:8" s="46" customFormat="1" ht="12.75" x14ac:dyDescent="0.2">
      <c r="A46" s="50" t="s">
        <v>144</v>
      </c>
      <c r="B46" s="47">
        <v>25880.612184000001</v>
      </c>
      <c r="F46" s="27"/>
      <c r="G46" s="59"/>
      <c r="H46" s="55"/>
    </row>
    <row r="47" spans="1:8" s="46" customFormat="1" ht="12.75" x14ac:dyDescent="0.2">
      <c r="A47" s="44" t="s">
        <v>145</v>
      </c>
      <c r="B47" s="45">
        <v>64446</v>
      </c>
      <c r="E47" s="24"/>
      <c r="F47" s="27"/>
      <c r="G47" s="61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7"/>
      <c r="G48" s="59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G49" s="61"/>
      <c r="H49" s="55"/>
    </row>
    <row r="50" spans="1:8" s="46" customFormat="1" ht="12.75" x14ac:dyDescent="0.2">
      <c r="A50" s="48" t="s">
        <v>148</v>
      </c>
      <c r="B50" s="45">
        <v>89880</v>
      </c>
      <c r="E50" s="24"/>
      <c r="F50" s="58"/>
      <c r="G50" s="61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58"/>
      <c r="G51" s="61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2800752.9502840005</v>
      </c>
      <c r="E52" s="24"/>
      <c r="F52" s="27"/>
      <c r="G52" s="35"/>
      <c r="H52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f>C27-B52</f>
        <v>-507825.5402840008</v>
      </c>
      <c r="E54" s="31"/>
      <c r="F54" s="39"/>
      <c r="G54" s="35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2">
    <pageSetUpPr fitToPage="1"/>
  </sheetPr>
  <dimension ref="A1:H54"/>
  <sheetViews>
    <sheetView zoomScaleNormal="100" workbookViewId="0">
      <pane ySplit="3" topLeftCell="A46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77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806627.92</v>
      </c>
      <c r="C7" s="51">
        <v>752742.39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-335220.57</v>
      </c>
      <c r="C8" s="51">
        <v>58690.869999999995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624947</v>
      </c>
      <c r="C9" s="51">
        <v>576039.46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227508.05</v>
      </c>
      <c r="C10" s="51">
        <v>208693.81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170361.58</v>
      </c>
      <c r="C11" s="51">
        <v>156798.23000000001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32278.44</v>
      </c>
      <c r="C12" s="51">
        <v>29964.71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51">
        <v>226.38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396331.16</v>
      </c>
      <c r="C14" s="51">
        <v>361467.78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1200</v>
      </c>
      <c r="C15" s="51">
        <v>1100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385736.22</v>
      </c>
      <c r="C16" s="51">
        <v>353526.6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236632.06000000003</v>
      </c>
      <c r="C19" s="51">
        <v>198226.95000000007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2170370.0700000003</v>
      </c>
      <c r="C21" s="51">
        <v>1958103.6500000001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4324246.1599999992</v>
      </c>
      <c r="C22" s="51">
        <v>3800818.7900000005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57050.06</v>
      </c>
      <c r="C23" s="51">
        <v>52984.79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0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18207.84</v>
      </c>
      <c r="C25" s="51">
        <v>25330.080000000002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9116275.9900000002</v>
      </c>
      <c r="C27" s="19">
        <f>SUM(C7:C26)</f>
        <v>8534714.4900000002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783620.4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249877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221032.8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165547.20000000001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31381.200000000001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338332.3076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374755.2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243170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1107764.8099999998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-107018.8</v>
      </c>
      <c r="E43" s="24"/>
      <c r="F43" s="24"/>
    </row>
    <row r="44" spans="1:8" s="46" customFormat="1" ht="12.75" x14ac:dyDescent="0.2">
      <c r="A44" s="50" t="s">
        <v>127</v>
      </c>
      <c r="B44" s="47">
        <v>41336.370000000003</v>
      </c>
      <c r="F44" s="56"/>
      <c r="H44" s="55"/>
    </row>
    <row r="45" spans="1:8" s="46" customFormat="1" ht="12.75" x14ac:dyDescent="0.2">
      <c r="A45" s="44" t="s">
        <v>143</v>
      </c>
      <c r="B45" s="45">
        <v>3232842.7737041996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-265829.88000000012</v>
      </c>
      <c r="F46" s="24"/>
      <c r="H46" s="55"/>
    </row>
    <row r="47" spans="1:8" s="46" customFormat="1" ht="12.75" x14ac:dyDescent="0.2">
      <c r="A47" s="44" t="s">
        <v>145</v>
      </c>
      <c r="B47" s="45">
        <v>79295.9990234375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91813.65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156099.72020000001</v>
      </c>
      <c r="E49" s="24"/>
      <c r="F49" s="27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7075533.0605276376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1459181.4294723626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3">
    <pageSetUpPr fitToPage="1"/>
  </sheetPr>
  <dimension ref="A1:H54"/>
  <sheetViews>
    <sheetView zoomScaleNormal="100" workbookViewId="0">
      <pane ySplit="3" topLeftCell="A22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78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3611042.52</v>
      </c>
      <c r="C7" s="51">
        <v>3596992.37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996208.3</v>
      </c>
      <c r="C8" s="51">
        <v>994500.36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2797882.65</v>
      </c>
      <c r="C9" s="51">
        <v>2756842.21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1018555.35</v>
      </c>
      <c r="C10" s="51">
        <v>999952.29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762017.44</v>
      </c>
      <c r="C11" s="51">
        <v>750129.72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107645.23</v>
      </c>
      <c r="C12" s="51">
        <v>105862.35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51">
        <v>436.89</v>
      </c>
      <c r="E13" s="24"/>
      <c r="F13" s="24"/>
      <c r="G13" s="27"/>
      <c r="H13" s="55"/>
    </row>
    <row r="14" spans="1:8" s="46" customFormat="1" ht="12.75" x14ac:dyDescent="0.2">
      <c r="A14" s="44" t="s">
        <v>105</v>
      </c>
      <c r="B14" s="45">
        <v>1902880.3</v>
      </c>
      <c r="C14" s="51">
        <v>1857801.99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125880</v>
      </c>
      <c r="C15" s="51">
        <v>115390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1726939.99</v>
      </c>
      <c r="C16" s="51">
        <v>1695508.6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363659.48000000004</v>
      </c>
      <c r="C19" s="51">
        <v>371686.97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4842288.7</v>
      </c>
      <c r="C21" s="51">
        <v>4783665.6700000009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-12894.58</v>
      </c>
      <c r="C22" s="51">
        <v>448302.91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255684.94</v>
      </c>
      <c r="C23" s="51">
        <v>252986.7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321029.12</v>
      </c>
      <c r="C24" s="51">
        <v>355057.33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52557.689999999995</v>
      </c>
      <c r="C25" s="51">
        <v>47931.149999999994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18871377.130000006</v>
      </c>
      <c r="C27" s="19">
        <f>SUM(C7:C26)</f>
        <v>19133047.509999998</v>
      </c>
      <c r="E27" s="25"/>
      <c r="F27" s="38"/>
      <c r="G27" s="38"/>
      <c r="H27" s="35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3611993.82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2169605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1018821.24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763067.76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107027.2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1634380.7801999999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1727384.16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368239.66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5221236.4000000004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170590.03000000003</v>
      </c>
      <c r="E43" s="24"/>
      <c r="F43" s="24"/>
    </row>
    <row r="44" spans="1:8" s="46" customFormat="1" ht="12.75" x14ac:dyDescent="0.2">
      <c r="A44" s="50" t="s">
        <v>127</v>
      </c>
      <c r="B44" s="47">
        <v>355313.68000000011</v>
      </c>
      <c r="F44" s="56"/>
      <c r="H44" s="55"/>
    </row>
    <row r="45" spans="1:8" s="46" customFormat="1" ht="12.75" x14ac:dyDescent="0.2">
      <c r="A45" s="44" t="s">
        <v>143</v>
      </c>
      <c r="B45" s="45">
        <v>329304.90216599999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329304.93</v>
      </c>
      <c r="F46" s="24"/>
      <c r="H46" s="55"/>
    </row>
    <row r="47" spans="1:8" s="46" customFormat="1" ht="12.75" x14ac:dyDescent="0.2">
      <c r="A47" s="44" t="s">
        <v>145</v>
      </c>
      <c r="B47" s="45">
        <v>216534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17167594.922366001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1965452.5876339972</v>
      </c>
      <c r="F54" s="35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4">
    <pageSetUpPr fitToPage="1"/>
  </sheetPr>
  <dimension ref="A1:H54"/>
  <sheetViews>
    <sheetView zoomScaleNormal="100" workbookViewId="0">
      <pane ySplit="3" topLeftCell="A25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79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2526857.16</v>
      </c>
      <c r="C7" s="51">
        <v>2506613.4900000002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596670.66</v>
      </c>
      <c r="C8" s="51">
        <v>589999.04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1957843.08</v>
      </c>
      <c r="C9" s="51">
        <v>1927236.65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712741.92</v>
      </c>
      <c r="C10" s="51">
        <v>699269.46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533822.46</v>
      </c>
      <c r="C11" s="51">
        <v>524961.68999999994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101197.32</v>
      </c>
      <c r="C12" s="51">
        <v>100004.81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51">
        <v>813.34</v>
      </c>
      <c r="E13" s="24"/>
      <c r="F13" s="24"/>
      <c r="G13" s="27"/>
      <c r="H13" s="55"/>
    </row>
    <row r="14" spans="1:8" s="46" customFormat="1" ht="12.75" x14ac:dyDescent="0.2">
      <c r="A14" s="44" t="s">
        <v>105</v>
      </c>
      <c r="B14" s="45">
        <v>1535720.98</v>
      </c>
      <c r="C14" s="51">
        <v>1507271.11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806400</v>
      </c>
      <c r="C15" s="51">
        <v>789450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1208439.6599999999</v>
      </c>
      <c r="C16" s="51">
        <v>1184324.6299999999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0</v>
      </c>
      <c r="C17" s="51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314562.31</v>
      </c>
      <c r="C19" s="51">
        <v>313604.02999999991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3195173.15</v>
      </c>
      <c r="C21" s="51">
        <v>3124221.48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-2258.9500000000003</v>
      </c>
      <c r="C22" s="51">
        <v>235184.4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178920.72</v>
      </c>
      <c r="C23" s="51">
        <v>176908.08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206529.21</v>
      </c>
      <c r="C24" s="51">
        <v>225748.56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33325.56</v>
      </c>
      <c r="C25" s="51">
        <v>33120.76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130200</v>
      </c>
      <c r="C26" s="51">
        <v>130200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14036145.240000004</v>
      </c>
      <c r="C27" s="19">
        <f>SUM(C7:C26)</f>
        <v>14068931.529999999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2526813.96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861002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712728.72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533813.28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101189.88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1316718.4916999999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1208412.48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323874.82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3289927.8799999994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113473.01000000001</v>
      </c>
      <c r="E43" s="24"/>
      <c r="F43" s="24"/>
    </row>
    <row r="44" spans="1:8" s="46" customFormat="1" ht="12.75" x14ac:dyDescent="0.2">
      <c r="A44" s="50" t="s">
        <v>127</v>
      </c>
      <c r="B44" s="47">
        <v>208112.66999999995</v>
      </c>
      <c r="F44" s="56"/>
      <c r="H44" s="55"/>
    </row>
    <row r="45" spans="1:8" s="46" customFormat="1" ht="12.75" x14ac:dyDescent="0.2">
      <c r="A45" s="44" t="s">
        <v>143</v>
      </c>
      <c r="B45" s="45">
        <v>137109.52312199998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137109.54999999999</v>
      </c>
      <c r="F46" s="24"/>
      <c r="H46" s="55"/>
    </row>
    <row r="47" spans="1:8" s="46" customFormat="1" ht="12.75" x14ac:dyDescent="0.2">
      <c r="A47" s="44" t="s">
        <v>145</v>
      </c>
      <c r="B47" s="45">
        <v>176753.9990234375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H49" s="55"/>
    </row>
    <row r="50" spans="1:8" s="46" customFormat="1" ht="12.75" x14ac:dyDescent="0.2">
      <c r="A50" s="48" t="s">
        <v>148</v>
      </c>
      <c r="B50" s="45">
        <v>130200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11318545.033845436</v>
      </c>
      <c r="E52" s="31"/>
      <c r="F52" s="39"/>
    </row>
    <row r="53" spans="1:8" ht="4.5" customHeight="1" x14ac:dyDescent="0.25">
      <c r="B53" s="2"/>
      <c r="E53" s="33"/>
      <c r="F53" s="34"/>
    </row>
    <row r="54" spans="1:8" x14ac:dyDescent="0.25">
      <c r="A54" s="9" t="s">
        <v>116</v>
      </c>
      <c r="B54" s="18">
        <f>C27-B52</f>
        <v>2750386.4961545635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5">
    <pageSetUpPr fitToPage="1"/>
  </sheetPr>
  <dimension ref="A1:H54"/>
  <sheetViews>
    <sheetView zoomScaleNormal="100" workbookViewId="0">
      <pane ySplit="3" topLeftCell="A22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80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1621879.32</v>
      </c>
      <c r="C7" s="51">
        <v>1585758.18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362576.04000000004</v>
      </c>
      <c r="C8" s="51">
        <v>344553.37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1256652.96</v>
      </c>
      <c r="C9" s="51">
        <v>1219370.42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457479.48</v>
      </c>
      <c r="C10" s="51">
        <v>442616.84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342637.2</v>
      </c>
      <c r="C11" s="51">
        <v>332192.42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64954.02</v>
      </c>
      <c r="C12" s="51">
        <v>63205.87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603370.37</v>
      </c>
      <c r="C14" s="51">
        <v>626669.89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96740</v>
      </c>
      <c r="C15" s="51">
        <v>122950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775646.22</v>
      </c>
      <c r="C16" s="51">
        <v>750325.75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222964.97</v>
      </c>
      <c r="C19" s="51">
        <v>218326.23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84.05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2069959.9200000002</v>
      </c>
      <c r="C21" s="51">
        <v>1945610.54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3437.1</v>
      </c>
      <c r="C22" s="51">
        <v>133567.62000000002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114838.92</v>
      </c>
      <c r="C23" s="51">
        <v>111799.95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95699.92</v>
      </c>
      <c r="C24" s="51">
        <v>90881.23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12375.78</v>
      </c>
      <c r="C25" s="51">
        <v>7527.68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x14ac:dyDescent="0.25">
      <c r="A27" s="9" t="s">
        <v>122</v>
      </c>
      <c r="B27" s="19">
        <f>SUM(B7:B26)</f>
        <v>8101212.2199999997</v>
      </c>
      <c r="C27" s="19">
        <f>SUM(C7:C26)</f>
        <v>7995440.04</v>
      </c>
      <c r="E27" s="25"/>
      <c r="F27" s="38"/>
      <c r="G27" s="38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1621928.82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916207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457491.24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342647.76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64952.46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565666.35600000003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775664.16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G40" s="55"/>
      <c r="H40" s="55"/>
    </row>
    <row r="41" spans="1:8" s="46" customFormat="1" ht="12.75" x14ac:dyDescent="0.2">
      <c r="A41" s="44" t="s">
        <v>140</v>
      </c>
      <c r="B41" s="45">
        <v>203340.23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2248096.5299999998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97084.199999999968</v>
      </c>
      <c r="E43" s="24"/>
      <c r="F43" s="24"/>
    </row>
    <row r="44" spans="1:8" s="46" customFormat="1" ht="12.75" x14ac:dyDescent="0.2">
      <c r="A44" s="50" t="s">
        <v>127</v>
      </c>
      <c r="B44" s="47">
        <v>134768.76</v>
      </c>
      <c r="F44" s="56"/>
      <c r="H44" s="55"/>
    </row>
    <row r="45" spans="1:8" s="46" customFormat="1" ht="12.75" x14ac:dyDescent="0.2">
      <c r="A45" s="44" t="s">
        <v>143</v>
      </c>
      <c r="B45" s="45">
        <v>101061.126414</v>
      </c>
      <c r="E45" s="24"/>
      <c r="F45" s="24"/>
      <c r="H45" s="55"/>
    </row>
    <row r="46" spans="1:8" s="46" customFormat="1" ht="12.75" x14ac:dyDescent="0.2">
      <c r="A46" s="50" t="s">
        <v>144</v>
      </c>
      <c r="B46" s="47">
        <v>101061.16</v>
      </c>
      <c r="F46" s="24"/>
      <c r="H46" s="55"/>
    </row>
    <row r="47" spans="1:8" s="46" customFormat="1" ht="12.75" x14ac:dyDescent="0.2">
      <c r="A47" s="44" t="s">
        <v>145</v>
      </c>
      <c r="B47" s="45">
        <v>86304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2930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G50" s="55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G51" s="55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7386289.6824139999</v>
      </c>
      <c r="E52" s="31"/>
      <c r="F52" s="39"/>
    </row>
    <row r="53" spans="1:8" ht="4.5" customHeight="1" x14ac:dyDescent="0.25">
      <c r="B53" s="2"/>
      <c r="E53" s="33"/>
      <c r="F53" s="40"/>
    </row>
    <row r="54" spans="1:8" x14ac:dyDescent="0.25">
      <c r="A54" s="9" t="s">
        <v>116</v>
      </c>
      <c r="B54" s="18">
        <f>C27-B52</f>
        <v>609150.35758600011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6">
    <pageSetUpPr fitToPage="1"/>
  </sheetPr>
  <dimension ref="A1:H54"/>
  <sheetViews>
    <sheetView zoomScaleNormal="100" workbookViewId="0">
      <pane ySplit="3" topLeftCell="A22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81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2773843.6</v>
      </c>
      <c r="C7" s="51">
        <v>2733426.24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383059.41000000003</v>
      </c>
      <c r="C8" s="51">
        <v>371346.54000000004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2149214.2400000002</v>
      </c>
      <c r="C9" s="51">
        <v>2076724.79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782409.1</v>
      </c>
      <c r="C10" s="51">
        <v>750930.49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586000.31999999995</v>
      </c>
      <c r="C11" s="51">
        <v>564970.63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103819.04</v>
      </c>
      <c r="C12" s="51">
        <v>101285.02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1499485.64</v>
      </c>
      <c r="C14" s="51">
        <v>1433563.78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18000</v>
      </c>
      <c r="C15" s="51">
        <v>16500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1326558.02</v>
      </c>
      <c r="C16" s="51">
        <v>1272674.71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342910.14</v>
      </c>
      <c r="C17" s="51">
        <v>328656.2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354412.63000000006</v>
      </c>
      <c r="C19" s="51">
        <v>377395.95999999996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7"/>
    </row>
    <row r="21" spans="1:8" s="46" customFormat="1" ht="25.5" x14ac:dyDescent="0.25">
      <c r="A21" s="44" t="s">
        <v>109</v>
      </c>
      <c r="B21" s="45">
        <v>10903.78</v>
      </c>
      <c r="C21" s="51">
        <v>183795.58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319.44</v>
      </c>
      <c r="C22" s="51">
        <v>431085.49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196412.37</v>
      </c>
      <c r="C23" s="51">
        <v>191090.27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29933.47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5909.81</v>
      </c>
      <c r="C25" s="51">
        <v>5909.81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ht="15" x14ac:dyDescent="0.25">
      <c r="A27" s="9" t="s">
        <v>122</v>
      </c>
      <c r="B27" s="19">
        <f>SUM(B7:B26)</f>
        <v>10533257.539999999</v>
      </c>
      <c r="C27" s="19">
        <f>SUM(C7:C26)</f>
        <v>10869288.98</v>
      </c>
      <c r="E27"/>
      <c r="F27" s="25"/>
      <c r="G27" s="38"/>
      <c r="H27" s="26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2773892.16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1329961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782421.12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586010.88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103606.8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1288680.72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1326574.0800000001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342910.14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H40" s="55"/>
    </row>
    <row r="41" spans="1:8" s="46" customFormat="1" ht="12.75" x14ac:dyDescent="0.2">
      <c r="A41" s="44" t="s">
        <v>140</v>
      </c>
      <c r="B41" s="45">
        <v>293663.75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128224.56000000001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64112.28</v>
      </c>
      <c r="E43" s="24"/>
      <c r="F43" s="24"/>
    </row>
    <row r="44" spans="1:8" s="46" customFormat="1" ht="12.75" x14ac:dyDescent="0.2">
      <c r="A44" s="50" t="s">
        <v>127</v>
      </c>
      <c r="B44" s="47">
        <v>64112.28</v>
      </c>
      <c r="F44" s="56"/>
      <c r="H44" s="55"/>
    </row>
    <row r="45" spans="1:8" s="46" customFormat="1" ht="12.75" x14ac:dyDescent="0.2">
      <c r="A45" s="44" t="s">
        <v>143</v>
      </c>
      <c r="B45" s="45">
        <v>120414.55663800001</v>
      </c>
      <c r="E45" s="24"/>
      <c r="F45" s="24"/>
      <c r="G45" s="55"/>
      <c r="H45" s="55"/>
    </row>
    <row r="46" spans="1:8" s="46" customFormat="1" ht="12.75" x14ac:dyDescent="0.2">
      <c r="A46" s="50" t="s">
        <v>144</v>
      </c>
      <c r="B46" s="47">
        <v>120414.55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159083.9990234375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G49" s="55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9235443.7656614371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1633845.2143385634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7">
    <pageSetUpPr fitToPage="1"/>
  </sheetPr>
  <dimension ref="A1:H54"/>
  <sheetViews>
    <sheetView zoomScaleNormal="100" workbookViewId="0">
      <pane ySplit="3" topLeftCell="A40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82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629414.26</v>
      </c>
      <c r="C7" s="51">
        <v>596016.72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89589.26999999999</v>
      </c>
      <c r="C8" s="51">
        <v>81400.36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487678.76</v>
      </c>
      <c r="C9" s="51">
        <v>455739.6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177535.42</v>
      </c>
      <c r="C10" s="51">
        <v>164711.72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132970.28</v>
      </c>
      <c r="C11" s="51">
        <v>123885.69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25206.68</v>
      </c>
      <c r="C12" s="51">
        <v>24015.31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321763.34000000003</v>
      </c>
      <c r="C14" s="51">
        <v>298595.03000000003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3600</v>
      </c>
      <c r="C15" s="51">
        <v>3300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301010.03999999998</v>
      </c>
      <c r="C16" s="51">
        <v>277907.03000000003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77808.7</v>
      </c>
      <c r="C17" s="51">
        <v>72179.070000000007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46557.850000000006</v>
      </c>
      <c r="C19" s="51">
        <v>49622.43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1729.57</v>
      </c>
      <c r="C21" s="51">
        <v>36824.69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76418.19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44566.43</v>
      </c>
      <c r="C23" s="51">
        <v>42246.63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891.56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ht="15" x14ac:dyDescent="0.25">
      <c r="A27" s="9" t="s">
        <v>122</v>
      </c>
      <c r="B27" s="19">
        <f>SUM(B7:B26)</f>
        <v>2339430.6</v>
      </c>
      <c r="C27" s="19">
        <f>SUM(C7:C26)</f>
        <v>2303754.0299999998</v>
      </c>
      <c r="E27"/>
      <c r="F27" s="25"/>
      <c r="G27" s="38"/>
      <c r="H27" s="26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629480.81999999995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528318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177555.24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132983.76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25208.46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276749.50799999997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301040.15999999997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77808.7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H40" s="55"/>
    </row>
    <row r="41" spans="1:8" s="46" customFormat="1" ht="12.75" x14ac:dyDescent="0.2">
      <c r="A41" s="44" t="s">
        <v>140</v>
      </c>
      <c r="B41" s="45">
        <v>47751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22362.809999999998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4"/>
    </row>
    <row r="44" spans="1:8" s="46" customFormat="1" ht="12.75" x14ac:dyDescent="0.2">
      <c r="A44" s="50" t="s">
        <v>127</v>
      </c>
      <c r="B44" s="47">
        <v>22362.81</v>
      </c>
      <c r="F44" s="56"/>
      <c r="H44" s="55"/>
    </row>
    <row r="45" spans="1:8" s="46" customFormat="1" ht="12.75" x14ac:dyDescent="0.2">
      <c r="A45" s="44" t="s">
        <v>143</v>
      </c>
      <c r="B45" s="45">
        <v>8593.3979999999992</v>
      </c>
      <c r="E45" s="24"/>
      <c r="F45" s="24"/>
      <c r="G45" s="55"/>
      <c r="H45" s="55"/>
    </row>
    <row r="46" spans="1:8" s="46" customFormat="1" ht="12.75" x14ac:dyDescent="0.2">
      <c r="A46" s="50" t="s">
        <v>144</v>
      </c>
      <c r="B46" s="47">
        <v>8593.42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41832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1150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G49" s="55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2270833.8559999997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32920.174000000115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8">
    <pageSetUpPr fitToPage="1"/>
  </sheetPr>
  <dimension ref="A1:H54"/>
  <sheetViews>
    <sheetView zoomScaleNormal="100" workbookViewId="0">
      <pane ySplit="3" topLeftCell="A25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83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793043.42</v>
      </c>
      <c r="C7" s="51">
        <v>717684.73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156188.13999999998</v>
      </c>
      <c r="C8" s="51">
        <v>143113.60000000001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614460.81999999995</v>
      </c>
      <c r="C9" s="51">
        <v>553928.48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223691.92</v>
      </c>
      <c r="C10" s="51">
        <v>201392.42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167538.38</v>
      </c>
      <c r="C11" s="51">
        <v>151060.5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31760.68</v>
      </c>
      <c r="C12" s="51">
        <v>28691.66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267649.32</v>
      </c>
      <c r="C14" s="51">
        <v>240590.71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2400</v>
      </c>
      <c r="C15" s="51">
        <v>2200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379264.02</v>
      </c>
      <c r="C16" s="51">
        <v>341323.12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84952.030000000013</v>
      </c>
      <c r="C19" s="51">
        <v>82740.11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6533.32</v>
      </c>
      <c r="C21" s="51">
        <v>5672.41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1316.88</v>
      </c>
      <c r="C22" s="51">
        <v>21820.389999999996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56153.7</v>
      </c>
      <c r="C23" s="51">
        <v>50789.919999999998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506.47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244001.46</v>
      </c>
      <c r="C25" s="51">
        <v>244001.46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190800</v>
      </c>
      <c r="C26" s="51">
        <v>190800</v>
      </c>
      <c r="E26" s="24"/>
      <c r="F26" s="57"/>
      <c r="G26" s="57"/>
      <c r="H26" s="55"/>
    </row>
    <row r="27" spans="1:8" ht="15" x14ac:dyDescent="0.25">
      <c r="A27" s="9" t="s">
        <v>122</v>
      </c>
      <c r="B27" s="19">
        <f>SUM(B7:B26)</f>
        <v>3219754.0899999994</v>
      </c>
      <c r="C27" s="19">
        <f>SUM(C7:C26)</f>
        <v>2976315.98</v>
      </c>
      <c r="E27"/>
      <c r="F27" s="25"/>
      <c r="G27" s="38"/>
      <c r="H27" s="26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779795.34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139056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219953.88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164739.12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31228.02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236852.28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372925.92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H40" s="55"/>
    </row>
    <row r="41" spans="1:8" s="46" customFormat="1" ht="12.75" x14ac:dyDescent="0.2">
      <c r="A41" s="44" t="s">
        <v>140</v>
      </c>
      <c r="B41" s="45">
        <v>100943.38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0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4"/>
    </row>
    <row r="44" spans="1:8" s="46" customFormat="1" ht="12.75" x14ac:dyDescent="0.2">
      <c r="A44" s="50" t="s">
        <v>127</v>
      </c>
      <c r="B44" s="47">
        <v>0</v>
      </c>
      <c r="F44" s="56"/>
      <c r="H44" s="55"/>
    </row>
    <row r="45" spans="1:8" s="46" customFormat="1" ht="12.75" x14ac:dyDescent="0.2">
      <c r="A45" s="44" t="s">
        <v>143</v>
      </c>
      <c r="B45" s="45">
        <v>50190.321653999999</v>
      </c>
      <c r="E45" s="24"/>
      <c r="F45" s="24"/>
      <c r="G45" s="55"/>
      <c r="H45" s="55"/>
    </row>
    <row r="46" spans="1:8" s="46" customFormat="1" ht="12.75" x14ac:dyDescent="0.2">
      <c r="A46" s="50" t="s">
        <v>144</v>
      </c>
      <c r="B46" s="47">
        <v>50190.36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73602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1720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G49" s="55"/>
      <c r="H49" s="55"/>
    </row>
    <row r="50" spans="1:8" s="46" customFormat="1" ht="12.75" x14ac:dyDescent="0.2">
      <c r="A50" s="48" t="s">
        <v>148</v>
      </c>
      <c r="B50" s="45">
        <v>190800</v>
      </c>
      <c r="E50" s="24"/>
      <c r="F50" s="57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2361806.2616539998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614509.71834600018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9">
    <pageSetUpPr fitToPage="1"/>
  </sheetPr>
  <dimension ref="A1:H54"/>
  <sheetViews>
    <sheetView zoomScaleNormal="100" workbookViewId="0">
      <pane ySplit="3" topLeftCell="A37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84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2273959.38</v>
      </c>
      <c r="C7" s="51">
        <v>2191682.88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273097.53000000003</v>
      </c>
      <c r="C8" s="51">
        <v>262649.2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1761894.84</v>
      </c>
      <c r="C9" s="51">
        <v>1670240.08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641412.12</v>
      </c>
      <c r="C10" s="51">
        <v>604336.49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480396.54</v>
      </c>
      <c r="C11" s="51">
        <v>454568.65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91069.74</v>
      </c>
      <c r="C12" s="51">
        <v>86829.54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1195694.3500000001</v>
      </c>
      <c r="C14" s="51">
        <v>1120574.3700000001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14400</v>
      </c>
      <c r="C15" s="51">
        <v>13200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1087496.22</v>
      </c>
      <c r="C16" s="51">
        <v>1023625.69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281112.06</v>
      </c>
      <c r="C17" s="51">
        <v>264526.61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294087.59999999998</v>
      </c>
      <c r="C19" s="51">
        <v>310160.92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9231.76</v>
      </c>
      <c r="C21" s="51">
        <v>121670.12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558.12</v>
      </c>
      <c r="C22" s="51">
        <v>209448.2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161016.84</v>
      </c>
      <c r="C23" s="51">
        <v>153371.14000000001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7620.61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5909.81</v>
      </c>
      <c r="C25" s="51">
        <v>5909.81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360360</v>
      </c>
      <c r="C26" s="51">
        <v>360360</v>
      </c>
      <c r="E26" s="24"/>
      <c r="F26" s="57"/>
      <c r="G26" s="57"/>
      <c r="H26" s="55"/>
    </row>
    <row r="27" spans="1:8" ht="15" x14ac:dyDescent="0.25">
      <c r="A27" s="9" t="s">
        <v>122</v>
      </c>
      <c r="B27" s="19">
        <f>SUM(B7:B26)</f>
        <v>8931696.9099999983</v>
      </c>
      <c r="C27" s="19">
        <f>SUM(C7:C26)</f>
        <v>8860774.3100000005</v>
      </c>
      <c r="E27"/>
      <c r="F27" s="25"/>
      <c r="G27" s="38"/>
      <c r="H27" s="26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2273946.48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2515947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641403.36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480392.64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91063.44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1035576.912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1087482.24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281112.06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H40" s="55"/>
    </row>
    <row r="41" spans="1:8" s="46" customFormat="1" ht="12.75" x14ac:dyDescent="0.2">
      <c r="A41" s="44" t="s">
        <v>140</v>
      </c>
      <c r="B41" s="45">
        <v>338560.52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0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4"/>
    </row>
    <row r="44" spans="1:8" s="46" customFormat="1" ht="12.75" x14ac:dyDescent="0.2">
      <c r="A44" s="50" t="s">
        <v>127</v>
      </c>
      <c r="B44" s="47">
        <v>0</v>
      </c>
      <c r="F44" s="56"/>
      <c r="H44" s="55"/>
    </row>
    <row r="45" spans="1:8" s="46" customFormat="1" ht="12.75" x14ac:dyDescent="0.2">
      <c r="A45" s="44" t="s">
        <v>143</v>
      </c>
      <c r="B45" s="45">
        <v>245637.10890000002</v>
      </c>
      <c r="E45" s="24"/>
      <c r="F45" s="24"/>
      <c r="G45" s="55"/>
      <c r="H45" s="55"/>
    </row>
    <row r="46" spans="1:8" s="46" customFormat="1" ht="12.75" x14ac:dyDescent="0.2">
      <c r="A46" s="50" t="s">
        <v>144</v>
      </c>
      <c r="B46" s="47">
        <v>245637.13999999998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119916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G49" s="55"/>
      <c r="H49" s="55"/>
    </row>
    <row r="50" spans="1:8" s="46" customFormat="1" ht="12.75" x14ac:dyDescent="0.2">
      <c r="A50" s="48" t="s">
        <v>148</v>
      </c>
      <c r="B50" s="45">
        <v>360360</v>
      </c>
      <c r="E50" s="24"/>
      <c r="F50" s="57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9471397.7609000001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-610623.45089999959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0">
    <pageSetUpPr fitToPage="1"/>
  </sheetPr>
  <dimension ref="A1:H54"/>
  <sheetViews>
    <sheetView zoomScaleNormal="100" workbookViewId="0">
      <pane ySplit="3" topLeftCell="A25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85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608372.47999999998</v>
      </c>
      <c r="C7" s="51">
        <v>594719.34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67907.11</v>
      </c>
      <c r="C8" s="51">
        <v>67095.22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471375.37</v>
      </c>
      <c r="C9" s="51">
        <v>457390.48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171602.3</v>
      </c>
      <c r="C10" s="51">
        <v>166145.29999999999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128524.95</v>
      </c>
      <c r="C11" s="51">
        <v>124729.52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24364.87</v>
      </c>
      <c r="C12" s="51">
        <v>23684.07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321523.36</v>
      </c>
      <c r="C14" s="51">
        <v>306927.82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3600</v>
      </c>
      <c r="C15" s="51">
        <v>3300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290947.55</v>
      </c>
      <c r="C16" s="51">
        <v>282013.28000000003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75207.69</v>
      </c>
      <c r="C17" s="51">
        <v>72869.539999999994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73730.45</v>
      </c>
      <c r="C19" s="51">
        <v>70314.789999999979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940046.04999999981</v>
      </c>
      <c r="C21" s="51">
        <v>866633.16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37395.299999999996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43077.54</v>
      </c>
      <c r="C23" s="51">
        <v>41895.550000000003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55325.21</v>
      </c>
      <c r="C24" s="51">
        <v>47293.27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ht="15" x14ac:dyDescent="0.25">
      <c r="A27" s="9" t="s">
        <v>122</v>
      </c>
      <c r="B27" s="19">
        <f>SUM(B7:B26)</f>
        <v>3275604.93</v>
      </c>
      <c r="C27" s="19">
        <f>SUM(C7:C26)</f>
        <v>3162406.64</v>
      </c>
      <c r="E27"/>
      <c r="F27" s="25"/>
      <c r="G27" s="38"/>
      <c r="H27" s="26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608391.30000000005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215063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171606.6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128528.4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24363.9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276749.50799999997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290954.40000000002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75207.69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H40" s="55"/>
    </row>
    <row r="41" spans="1:8" s="46" customFormat="1" ht="12.75" x14ac:dyDescent="0.2">
      <c r="A41" s="44" t="s">
        <v>140</v>
      </c>
      <c r="B41" s="45">
        <v>71616.350000000006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825083.41999999993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7907.9699999999993</v>
      </c>
      <c r="E43" s="24"/>
      <c r="F43" s="24"/>
    </row>
    <row r="44" spans="1:8" s="46" customFormat="1" ht="12.75" x14ac:dyDescent="0.2">
      <c r="A44" s="50" t="s">
        <v>127</v>
      </c>
      <c r="B44" s="47">
        <v>25827.220000000005</v>
      </c>
      <c r="F44" s="56"/>
      <c r="H44" s="55"/>
    </row>
    <row r="45" spans="1:8" s="46" customFormat="1" ht="12.75" x14ac:dyDescent="0.2">
      <c r="A45" s="44" t="s">
        <v>143</v>
      </c>
      <c r="B45" s="45">
        <v>54796.657464000004</v>
      </c>
      <c r="E45" s="24"/>
      <c r="F45" s="24"/>
      <c r="G45" s="55"/>
      <c r="H45" s="55"/>
    </row>
    <row r="46" spans="1:8" s="46" customFormat="1" ht="12.75" x14ac:dyDescent="0.2">
      <c r="A46" s="50" t="s">
        <v>144</v>
      </c>
      <c r="B46" s="47">
        <v>54796.66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45072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G49" s="55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2787433.2254639999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374973.41453600023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">
    <pageSetUpPr fitToPage="1"/>
  </sheetPr>
  <dimension ref="A1:H54"/>
  <sheetViews>
    <sheetView zoomScaleNormal="100" workbookViewId="0">
      <pane ySplit="3" topLeftCell="A46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86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2636263.2000000002</v>
      </c>
      <c r="C7" s="51">
        <v>2558381.4500000002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411476.3</v>
      </c>
      <c r="C8" s="51">
        <v>381206.85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2042611</v>
      </c>
      <c r="C9" s="51">
        <v>1945094.73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743603.24</v>
      </c>
      <c r="C10" s="51">
        <v>703229.95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556933.56999999995</v>
      </c>
      <c r="C11" s="51">
        <v>528997.66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76928.850000000006</v>
      </c>
      <c r="C12" s="51">
        <v>74378.55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1497995.08</v>
      </c>
      <c r="C14" s="51">
        <v>1412893.52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16800</v>
      </c>
      <c r="C15" s="51">
        <v>15400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1258659.6499999999</v>
      </c>
      <c r="C16" s="51">
        <v>1187387.8400000001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325900.39</v>
      </c>
      <c r="C17" s="51">
        <v>307508.76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236056.76000000004</v>
      </c>
      <c r="C19" s="51">
        <v>250018.30000000002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16551.760000000002</v>
      </c>
      <c r="C21" s="51">
        <v>337495.79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568245.29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186669.43</v>
      </c>
      <c r="C23" s="51">
        <v>178496.39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49312.03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601200</v>
      </c>
      <c r="C26" s="51">
        <v>601200</v>
      </c>
      <c r="E26" s="24"/>
      <c r="F26" s="57"/>
      <c r="G26" s="57"/>
      <c r="H26" s="55"/>
    </row>
    <row r="27" spans="1:8" ht="15" x14ac:dyDescent="0.25">
      <c r="A27" s="9" t="s">
        <v>122</v>
      </c>
      <c r="B27" s="19">
        <f>SUM(B7:B26)</f>
        <v>10607649.23</v>
      </c>
      <c r="C27" s="19">
        <f>SUM(C7:C26)</f>
        <v>11099247.110000001</v>
      </c>
      <c r="E27"/>
      <c r="F27" s="41"/>
      <c r="G27" s="42"/>
      <c r="H27" s="43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2636293.38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1707265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743609.16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556941.84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76929.42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1291497.7080000001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1260769.44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325900.39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H40" s="55"/>
    </row>
    <row r="41" spans="1:8" s="46" customFormat="1" ht="12.75" x14ac:dyDescent="0.2">
      <c r="A41" s="44" t="s">
        <v>140</v>
      </c>
      <c r="B41" s="45">
        <v>290167.69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3974.9252999999871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1987.4800000000009</v>
      </c>
      <c r="E43" s="24"/>
      <c r="F43" s="24"/>
    </row>
    <row r="44" spans="1:8" s="46" customFormat="1" ht="12.75" x14ac:dyDescent="0.2">
      <c r="A44" s="50" t="s">
        <v>127</v>
      </c>
      <c r="B44" s="47">
        <v>1987.4800000000105</v>
      </c>
      <c r="F44" s="56"/>
      <c r="H44" s="55"/>
    </row>
    <row r="45" spans="1:8" s="46" customFormat="1" ht="12.75" x14ac:dyDescent="0.2">
      <c r="A45" s="44" t="s">
        <v>143</v>
      </c>
      <c r="B45" s="45">
        <v>217035.81001800005</v>
      </c>
      <c r="E45" s="24"/>
      <c r="F45" s="24"/>
      <c r="G45" s="55"/>
      <c r="H45" s="55"/>
    </row>
    <row r="46" spans="1:8" s="46" customFormat="1" ht="12.75" x14ac:dyDescent="0.2">
      <c r="A46" s="50" t="s">
        <v>144</v>
      </c>
      <c r="B46" s="47">
        <v>217035.84999999998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187451.9990234375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G49" s="55"/>
      <c r="H49" s="55"/>
    </row>
    <row r="50" spans="1:8" s="46" customFormat="1" ht="12.75" x14ac:dyDescent="0.2">
      <c r="A50" s="48" t="s">
        <v>148</v>
      </c>
      <c r="B50" s="45">
        <v>601200</v>
      </c>
      <c r="E50" s="24"/>
      <c r="F50" s="57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9899036.762341436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1200210.3476585653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H54"/>
  <sheetViews>
    <sheetView zoomScaleNormal="100" workbookViewId="0">
      <pane ySplit="3" topLeftCell="A37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7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1554309.2</v>
      </c>
      <c r="C7" s="51">
        <v>1492630.04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185138.07</v>
      </c>
      <c r="C8" s="51">
        <v>177945.91</v>
      </c>
      <c r="E8" s="24"/>
      <c r="F8" s="27"/>
      <c r="G8" s="27"/>
      <c r="H8" s="55"/>
    </row>
    <row r="9" spans="1:8" s="46" customFormat="1" ht="12.75" x14ac:dyDescent="0.25">
      <c r="A9" s="44" t="s">
        <v>118</v>
      </c>
      <c r="B9" s="51">
        <v>1204299.8799999999</v>
      </c>
      <c r="C9" s="51">
        <v>1150062.6599999999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438419.06</v>
      </c>
      <c r="C10" s="51">
        <v>417813.15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328361.88</v>
      </c>
      <c r="C11" s="51">
        <v>313625.39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62248</v>
      </c>
      <c r="C12" s="51">
        <v>59652.97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7"/>
      <c r="G13" s="27"/>
      <c r="H13" s="55"/>
    </row>
    <row r="14" spans="1:8" s="46" customFormat="1" ht="12.75" x14ac:dyDescent="0.2">
      <c r="A14" s="44" t="s">
        <v>105</v>
      </c>
      <c r="B14" s="45">
        <v>750183.4</v>
      </c>
      <c r="C14" s="51">
        <v>712236.88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8400</v>
      </c>
      <c r="C15" s="51">
        <v>7700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743329.12</v>
      </c>
      <c r="C16" s="51">
        <v>708979.8</v>
      </c>
      <c r="E16" s="24"/>
      <c r="F16" s="27"/>
      <c r="G16" s="27"/>
    </row>
    <row r="17" spans="1:8" s="46" customFormat="1" ht="12.75" x14ac:dyDescent="0.25">
      <c r="A17" s="44" t="s">
        <v>120</v>
      </c>
      <c r="B17" s="45">
        <v>192147.54</v>
      </c>
      <c r="C17" s="51">
        <v>183026.5</v>
      </c>
      <c r="E17" s="24"/>
      <c r="F17" s="27"/>
      <c r="G17" s="27"/>
    </row>
    <row r="18" spans="1:8" s="46" customFormat="1" ht="12.75" x14ac:dyDescent="0.2">
      <c r="A18" s="44" t="s">
        <v>108</v>
      </c>
      <c r="B18" s="45">
        <v>0</v>
      </c>
      <c r="C18" s="51">
        <v>0</v>
      </c>
      <c r="E18" s="24"/>
      <c r="F18" s="27"/>
      <c r="G18" s="27"/>
      <c r="H18" s="55"/>
    </row>
    <row r="19" spans="1:8" s="46" customFormat="1" ht="12.75" x14ac:dyDescent="0.25">
      <c r="A19" s="44" t="s">
        <v>141</v>
      </c>
      <c r="B19" s="51">
        <v>101973.55</v>
      </c>
      <c r="C19" s="51">
        <v>107503.06999999999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16.93</v>
      </c>
      <c r="E20" s="24"/>
      <c r="F20" s="27"/>
      <c r="G20" s="27"/>
    </row>
    <row r="21" spans="1:8" s="46" customFormat="1" ht="25.5" x14ac:dyDescent="0.25">
      <c r="A21" s="44" t="s">
        <v>109</v>
      </c>
      <c r="B21" s="51">
        <v>4898.13</v>
      </c>
      <c r="C21" s="51">
        <v>13796.05</v>
      </c>
      <c r="E21" s="24"/>
      <c r="F21" s="27"/>
      <c r="G21" s="27"/>
    </row>
    <row r="22" spans="1:8" s="46" customFormat="1" ht="25.5" x14ac:dyDescent="0.25">
      <c r="A22" s="44" t="s">
        <v>110</v>
      </c>
      <c r="B22" s="51">
        <v>0</v>
      </c>
      <c r="C22" s="51">
        <v>34322.239999999998</v>
      </c>
      <c r="E22" s="24"/>
      <c r="F22" s="27"/>
      <c r="G22" s="27"/>
    </row>
    <row r="23" spans="1:8" s="46" customFormat="1" ht="12.75" x14ac:dyDescent="0.25">
      <c r="A23" s="44" t="s">
        <v>111</v>
      </c>
      <c r="B23" s="51">
        <v>110057.33</v>
      </c>
      <c r="C23" s="51">
        <v>105598.5</v>
      </c>
      <c r="E23" s="24"/>
      <c r="F23" s="27"/>
      <c r="G23" s="27"/>
    </row>
    <row r="24" spans="1:8" s="46" customFormat="1" ht="12.75" x14ac:dyDescent="0.2">
      <c r="A24" s="44" t="s">
        <v>112</v>
      </c>
      <c r="B24" s="67">
        <v>0</v>
      </c>
      <c r="C24" s="51">
        <v>75.569999999999993</v>
      </c>
      <c r="E24" s="24"/>
      <c r="F24" s="27"/>
      <c r="G24" s="2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8"/>
      <c r="G25" s="58"/>
      <c r="H25" s="55"/>
    </row>
    <row r="26" spans="1:8" s="46" customFormat="1" ht="12.75" x14ac:dyDescent="0.2">
      <c r="A26" s="44" t="s">
        <v>151</v>
      </c>
      <c r="B26" s="45">
        <v>225960</v>
      </c>
      <c r="C26" s="51">
        <v>225960</v>
      </c>
      <c r="E26" s="24"/>
      <c r="F26" s="58"/>
      <c r="G26" s="58"/>
      <c r="H26" s="55"/>
    </row>
    <row r="27" spans="1:8" x14ac:dyDescent="0.25">
      <c r="A27" s="9" t="s">
        <v>122</v>
      </c>
      <c r="B27" s="19">
        <f>SUM(B7:B26)</f>
        <v>5909725.1600000001</v>
      </c>
      <c r="C27" s="19">
        <f>SUM(C7:C26)</f>
        <v>5710945.6600000001</v>
      </c>
      <c r="E27" s="25"/>
      <c r="F27" s="38"/>
      <c r="G27" s="38"/>
    </row>
    <row r="28" spans="1:8" ht="15" x14ac:dyDescent="0.25">
      <c r="B28" s="10"/>
      <c r="C28" s="46"/>
      <c r="F28" s="35"/>
      <c r="G28" s="35"/>
    </row>
    <row r="29" spans="1:8" x14ac:dyDescent="0.25">
      <c r="A29" s="16" t="s">
        <v>103</v>
      </c>
      <c r="B29" s="17" t="s">
        <v>124</v>
      </c>
      <c r="C29" s="59"/>
      <c r="F29" s="35"/>
      <c r="G29" s="35"/>
    </row>
    <row r="30" spans="1:8" s="46" customFormat="1" ht="12.75" x14ac:dyDescent="0.2">
      <c r="A30" s="44" t="s">
        <v>117</v>
      </c>
      <c r="B30" s="45">
        <v>1554318.3</v>
      </c>
      <c r="C30" s="59"/>
      <c r="E30" s="24"/>
      <c r="F30" s="60"/>
      <c r="G30" s="61"/>
      <c r="H30" s="55"/>
    </row>
    <row r="31" spans="1:8" s="46" customFormat="1" ht="12.75" x14ac:dyDescent="0.2">
      <c r="A31" s="44" t="s">
        <v>125</v>
      </c>
      <c r="B31" s="45">
        <v>954468</v>
      </c>
      <c r="E31" s="24"/>
      <c r="F31" s="27"/>
      <c r="G31" s="61"/>
      <c r="H31" s="55"/>
    </row>
    <row r="32" spans="1:8" s="46" customFormat="1" ht="25.5" x14ac:dyDescent="0.2">
      <c r="A32" s="44" t="s">
        <v>99</v>
      </c>
      <c r="B32" s="45">
        <v>438420.6</v>
      </c>
      <c r="E32" s="24"/>
      <c r="F32" s="27"/>
      <c r="G32" s="61"/>
      <c r="H32" s="55"/>
    </row>
    <row r="33" spans="1:8" s="46" customFormat="1" ht="12.75" x14ac:dyDescent="0.2">
      <c r="A33" s="44" t="s">
        <v>114</v>
      </c>
      <c r="B33" s="45">
        <v>328364.40000000002</v>
      </c>
      <c r="E33" s="24"/>
      <c r="F33" s="27"/>
      <c r="G33" s="61"/>
      <c r="H33" s="55"/>
    </row>
    <row r="34" spans="1:8" s="46" customFormat="1" ht="12.75" x14ac:dyDescent="0.2">
      <c r="A34" s="44" t="s">
        <v>131</v>
      </c>
      <c r="B34" s="45">
        <v>62244.9</v>
      </c>
      <c r="E34" s="24"/>
      <c r="F34" s="27"/>
      <c r="G34" s="61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7"/>
      <c r="G35" s="61"/>
      <c r="H35" s="55"/>
    </row>
    <row r="36" spans="1:8" s="46" customFormat="1" ht="12.75" x14ac:dyDescent="0.2">
      <c r="A36" s="44" t="s">
        <v>133</v>
      </c>
      <c r="B36" s="45">
        <v>645748.848</v>
      </c>
      <c r="E36" s="24"/>
      <c r="F36" s="27"/>
      <c r="G36" s="61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61"/>
      <c r="H37" s="55"/>
    </row>
    <row r="38" spans="1:8" s="46" customFormat="1" ht="12.75" x14ac:dyDescent="0.2">
      <c r="A38" s="44" t="s">
        <v>134</v>
      </c>
      <c r="B38" s="45">
        <v>743330.4</v>
      </c>
      <c r="E38" s="24"/>
      <c r="F38" s="27"/>
      <c r="G38" s="61"/>
      <c r="H38" s="55"/>
    </row>
    <row r="39" spans="1:8" s="46" customFormat="1" ht="12.75" x14ac:dyDescent="0.2">
      <c r="A39" s="44" t="s">
        <v>135</v>
      </c>
      <c r="B39" s="45">
        <v>192147.54</v>
      </c>
      <c r="E39" s="24"/>
      <c r="F39" s="27"/>
      <c r="G39" s="61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7"/>
      <c r="G40" s="61"/>
      <c r="H40" s="55"/>
    </row>
    <row r="41" spans="1:8" s="46" customFormat="1" ht="12.75" x14ac:dyDescent="0.2">
      <c r="A41" s="44" t="s">
        <v>140</v>
      </c>
      <c r="B41" s="45">
        <v>112310.33</v>
      </c>
      <c r="E41" s="24"/>
      <c r="F41" s="27"/>
      <c r="G41" s="61"/>
      <c r="H41" s="55"/>
    </row>
    <row r="42" spans="1:8" s="46" customFormat="1" ht="25.5" x14ac:dyDescent="0.2">
      <c r="A42" s="44" t="s">
        <v>142</v>
      </c>
      <c r="B42" s="45">
        <v>101436.80740000002</v>
      </c>
      <c r="C42" s="59"/>
      <c r="E42" s="24"/>
      <c r="F42" s="27"/>
      <c r="G42" s="61"/>
      <c r="H42" s="55"/>
    </row>
    <row r="43" spans="1:8" s="46" customFormat="1" ht="12.75" x14ac:dyDescent="0.25">
      <c r="A43" s="50" t="s">
        <v>115</v>
      </c>
      <c r="B43" s="47">
        <v>45576.32</v>
      </c>
      <c r="E43" s="24"/>
      <c r="F43" s="27"/>
      <c r="G43" s="59"/>
    </row>
    <row r="44" spans="1:8" s="46" customFormat="1" ht="12.75" x14ac:dyDescent="0.2">
      <c r="A44" s="50" t="s">
        <v>127</v>
      </c>
      <c r="B44" s="47">
        <v>55860.490000000005</v>
      </c>
      <c r="F44" s="58"/>
      <c r="G44" s="59"/>
      <c r="H44" s="55"/>
    </row>
    <row r="45" spans="1:8" s="46" customFormat="1" ht="12.75" x14ac:dyDescent="0.2">
      <c r="A45" s="44" t="s">
        <v>143</v>
      </c>
      <c r="B45" s="45">
        <v>31242.723623999995</v>
      </c>
      <c r="E45" s="24"/>
      <c r="F45" s="27"/>
      <c r="H45" s="55"/>
    </row>
    <row r="46" spans="1:8" s="46" customFormat="1" ht="12.75" x14ac:dyDescent="0.2">
      <c r="A46" s="50" t="s">
        <v>144</v>
      </c>
      <c r="B46" s="47">
        <v>31242.723623999995</v>
      </c>
      <c r="F46" s="27"/>
      <c r="G46" s="59"/>
      <c r="H46" s="55"/>
    </row>
    <row r="47" spans="1:8" s="46" customFormat="1" ht="12.75" x14ac:dyDescent="0.2">
      <c r="A47" s="44" t="s">
        <v>145</v>
      </c>
      <c r="B47" s="45">
        <v>76128</v>
      </c>
      <c r="E47" s="24"/>
      <c r="F47" s="27"/>
      <c r="G47" s="61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7"/>
      <c r="G48" s="59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G49" s="61"/>
      <c r="H49" s="55"/>
    </row>
    <row r="50" spans="1:8" s="46" customFormat="1" ht="12.75" x14ac:dyDescent="0.2">
      <c r="A50" s="48" t="s">
        <v>148</v>
      </c>
      <c r="B50" s="45">
        <v>225960</v>
      </c>
      <c r="E50" s="24"/>
      <c r="F50" s="58"/>
      <c r="G50" s="61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58"/>
      <c r="G51" s="61"/>
      <c r="H51" s="55"/>
    </row>
    <row r="52" spans="1:8" ht="15" x14ac:dyDescent="0.25">
      <c r="A52" s="9" t="s">
        <v>126</v>
      </c>
      <c r="B52" s="18">
        <f>B30+B31+B32+B33+B36+B34+B35+B37+B39+B38+B41+B47+B42+B40+B45+B48+B49+B50+B51</f>
        <v>5466120.8490240006</v>
      </c>
      <c r="E52" s="24"/>
      <c r="F52" s="27"/>
      <c r="G52" s="35"/>
      <c r="H52"/>
    </row>
    <row r="53" spans="1:8" ht="4.5" customHeight="1" x14ac:dyDescent="0.25">
      <c r="B53" s="2"/>
      <c r="E53" s="31"/>
      <c r="F53" s="39"/>
      <c r="G53" s="35"/>
    </row>
    <row r="54" spans="1:8" x14ac:dyDescent="0.25">
      <c r="A54" s="9" t="s">
        <v>116</v>
      </c>
      <c r="B54" s="18">
        <f>C27-B52</f>
        <v>244824.81097599957</v>
      </c>
      <c r="E54" s="31"/>
      <c r="F54" s="39"/>
      <c r="G54" s="35"/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2">
    <pageSetUpPr fitToPage="1"/>
  </sheetPr>
  <dimension ref="A1:H54"/>
  <sheetViews>
    <sheetView zoomScaleNormal="100" workbookViewId="0">
      <pane ySplit="3" topLeftCell="A22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90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1868858.1</v>
      </c>
      <c r="C7" s="51">
        <v>1790552.25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208337.07</v>
      </c>
      <c r="C8" s="51">
        <v>233737.77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1448016.8</v>
      </c>
      <c r="C9" s="51">
        <v>1381351.65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527142.68000000005</v>
      </c>
      <c r="C10" s="51">
        <v>502114.27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394370.01</v>
      </c>
      <c r="C11" s="51">
        <v>376167.08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74846.02</v>
      </c>
      <c r="C12" s="51">
        <v>71506.41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1002070.23</v>
      </c>
      <c r="C14" s="51">
        <v>957745.56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10600</v>
      </c>
      <c r="C15" s="51">
        <v>9800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893759.83</v>
      </c>
      <c r="C16" s="51">
        <v>851645.86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230452.03</v>
      </c>
      <c r="C17" s="51">
        <v>219659.35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172459.5</v>
      </c>
      <c r="C19" s="51">
        <v>160303.58999999997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2584158.15</v>
      </c>
      <c r="C21" s="51">
        <v>2389637.29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-23037.58</v>
      </c>
      <c r="C22" s="51">
        <v>112628.86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132329.70000000001</v>
      </c>
      <c r="C23" s="51">
        <v>126545.86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148876.73000000001</v>
      </c>
      <c r="C24" s="51">
        <v>125735.32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22068.05</v>
      </c>
      <c r="C25" s="51">
        <v>24675.010000000002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ht="15" x14ac:dyDescent="0.25">
      <c r="A27" s="9" t="s">
        <v>122</v>
      </c>
      <c r="B27" s="19">
        <f>SUM(B7:B26)</f>
        <v>9695307.3200000003</v>
      </c>
      <c r="C27" s="19">
        <f>SUM(C7:C26)</f>
        <v>9333806.129999999</v>
      </c>
      <c r="E27"/>
      <c r="F27" s="41"/>
      <c r="G27" s="42"/>
      <c r="H27" s="43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1869110.4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850338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527212.80000000005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394867.20000000001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74851.199999999997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920588.90650000004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893875.19999999995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45">
        <v>230452.03</v>
      </c>
      <c r="E39" s="24"/>
      <c r="F39" s="27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H40" s="55"/>
    </row>
    <row r="41" spans="1:8" s="46" customFormat="1" ht="12.75" x14ac:dyDescent="0.2">
      <c r="A41" s="44" t="s">
        <v>140</v>
      </c>
      <c r="B41" s="45">
        <v>173771.63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2474814.0101000001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9315.3500000000022</v>
      </c>
      <c r="E43" s="24"/>
      <c r="F43" s="24"/>
    </row>
    <row r="44" spans="1:8" s="46" customFormat="1" ht="12.75" x14ac:dyDescent="0.2">
      <c r="A44" s="50" t="s">
        <v>127</v>
      </c>
      <c r="B44" s="47">
        <v>85738.170000000013</v>
      </c>
      <c r="F44" s="56"/>
      <c r="H44" s="55"/>
    </row>
    <row r="45" spans="1:8" s="46" customFormat="1" ht="12.75" x14ac:dyDescent="0.2">
      <c r="A45" s="44" t="s">
        <v>143</v>
      </c>
      <c r="B45" s="45">
        <v>95373.606006000002</v>
      </c>
      <c r="E45" s="24"/>
      <c r="F45" s="24"/>
      <c r="G45" s="55"/>
      <c r="H45" s="55"/>
    </row>
    <row r="46" spans="1:8" s="46" customFormat="1" ht="12.75" x14ac:dyDescent="0.2">
      <c r="A46" s="50" t="s">
        <v>144</v>
      </c>
      <c r="B46" s="47">
        <v>95373.6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106656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G49" s="55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8611910.9826060012</v>
      </c>
      <c r="E52" s="31"/>
      <c r="F52" s="39"/>
    </row>
    <row r="53" spans="1:8" ht="4.5" customHeight="1" x14ac:dyDescent="0.25">
      <c r="B53" s="2"/>
      <c r="E53" s="33"/>
      <c r="F53" s="34"/>
    </row>
    <row r="54" spans="1:8" x14ac:dyDescent="0.25">
      <c r="A54" s="9" t="s">
        <v>116</v>
      </c>
      <c r="B54" s="18">
        <f>C27-B52</f>
        <v>721895.14739399776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3">
    <pageSetUpPr fitToPage="1"/>
  </sheetPr>
  <dimension ref="A1:H54"/>
  <sheetViews>
    <sheetView zoomScaleNormal="100" workbookViewId="0">
      <pane ySplit="3" topLeftCell="A16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87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756719.31</v>
      </c>
      <c r="C7" s="51">
        <v>722415.35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91847.94</v>
      </c>
      <c r="C8" s="51">
        <v>94514.62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586316.1</v>
      </c>
      <c r="C9" s="51">
        <v>557355.44999999995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213446.39999999999</v>
      </c>
      <c r="C10" s="51">
        <v>202539.36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158898.81</v>
      </c>
      <c r="C11" s="51">
        <v>151136.82999999999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30306</v>
      </c>
      <c r="C12" s="51">
        <v>28870.05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711607.35</v>
      </c>
      <c r="C14" s="51">
        <v>674189.26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3600</v>
      </c>
      <c r="C15" s="51">
        <v>3300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361892.58</v>
      </c>
      <c r="C16" s="51">
        <v>343853.4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68361.87</v>
      </c>
      <c r="C19" s="51">
        <v>61663.590000000011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2865.87</v>
      </c>
      <c r="C21" s="51">
        <v>6570.5199999999995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7083.58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53580.54</v>
      </c>
      <c r="C23" s="51">
        <v>51092.58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-463.07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0</v>
      </c>
      <c r="C25" s="51">
        <v>0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171600</v>
      </c>
      <c r="C26" s="51">
        <v>171600</v>
      </c>
      <c r="E26" s="24"/>
      <c r="F26" s="57"/>
      <c r="G26" s="57"/>
      <c r="H26" s="55"/>
    </row>
    <row r="27" spans="1:8" ht="15" x14ac:dyDescent="0.25">
      <c r="A27" s="9" t="s">
        <v>122</v>
      </c>
      <c r="B27" s="19">
        <f>SUM(B7:B26)</f>
        <v>3211042.7700000005</v>
      </c>
      <c r="C27" s="19">
        <f>SUM(C7:C26)</f>
        <v>3075721.52</v>
      </c>
      <c r="E27"/>
      <c r="F27" s="25"/>
      <c r="G27" s="38"/>
      <c r="H27" s="26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756741.6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280744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213451.2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159868.79999999999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30304.799999999999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612162.55000000005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361900.79999999999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H40" s="55"/>
    </row>
    <row r="41" spans="1:8" s="46" customFormat="1" ht="12.75" x14ac:dyDescent="0.2">
      <c r="A41" s="44" t="s">
        <v>140</v>
      </c>
      <c r="B41" s="45">
        <v>80576.320000000007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60505.119999999995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24027.96</v>
      </c>
      <c r="E43" s="24"/>
      <c r="F43" s="24"/>
    </row>
    <row r="44" spans="1:8" s="46" customFormat="1" ht="12.75" x14ac:dyDescent="0.2">
      <c r="A44" s="50" t="s">
        <v>127</v>
      </c>
      <c r="B44" s="47">
        <v>36477.159999999996</v>
      </c>
      <c r="F44" s="56"/>
      <c r="H44" s="55"/>
    </row>
    <row r="45" spans="1:8" s="46" customFormat="1" ht="12.75" x14ac:dyDescent="0.2">
      <c r="A45" s="44" t="s">
        <v>143</v>
      </c>
      <c r="B45" s="45">
        <v>62553.687696000008</v>
      </c>
      <c r="E45" s="24"/>
      <c r="F45" s="24"/>
      <c r="G45" s="55"/>
      <c r="H45" s="55"/>
    </row>
    <row r="46" spans="1:8" s="46" customFormat="1" ht="12.75" x14ac:dyDescent="0.2">
      <c r="A46" s="50" t="s">
        <v>144</v>
      </c>
      <c r="B46" s="47">
        <v>62553.710000000006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66636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1520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G49" s="55"/>
      <c r="H49" s="55"/>
    </row>
    <row r="50" spans="1:8" s="46" customFormat="1" ht="12.75" x14ac:dyDescent="0.2">
      <c r="A50" s="48" t="s">
        <v>148</v>
      </c>
      <c r="B50" s="45">
        <v>171600</v>
      </c>
      <c r="E50" s="24"/>
      <c r="F50" s="57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2858564.877696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217156.64230399998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4">
    <pageSetUpPr fitToPage="1"/>
  </sheetPr>
  <dimension ref="A1:H54"/>
  <sheetViews>
    <sheetView zoomScaleNormal="100" workbookViewId="0">
      <pane ySplit="3" topLeftCell="A25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93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2475530.12</v>
      </c>
      <c r="C7" s="51">
        <v>2397291.14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329066.41000000003</v>
      </c>
      <c r="C8" s="51">
        <v>367584.29000000004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1918072.38</v>
      </c>
      <c r="C9" s="51">
        <v>1845232.36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698267.98</v>
      </c>
      <c r="C10" s="51">
        <v>670104.34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522975.68</v>
      </c>
      <c r="C11" s="51">
        <v>502923.72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99145.24</v>
      </c>
      <c r="C12" s="51">
        <v>95648.46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2068523.92</v>
      </c>
      <c r="C14" s="51">
        <v>1983093.88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7200</v>
      </c>
      <c r="C15" s="51">
        <v>6600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1182511.5</v>
      </c>
      <c r="C16" s="51">
        <v>1134342.96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176242.71</v>
      </c>
      <c r="C19" s="51">
        <v>161640.64000000004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3581798.0500000003</v>
      </c>
      <c r="C21" s="51">
        <v>3378163.3600000003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-26150.75</v>
      </c>
      <c r="C22" s="51">
        <v>190656.78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175282.48</v>
      </c>
      <c r="C23" s="51">
        <v>169201.69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158813.37</v>
      </c>
      <c r="C24" s="51">
        <v>155875.54999999999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18677.22</v>
      </c>
      <c r="C25" s="51">
        <v>18677.22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67">
        <v>0</v>
      </c>
      <c r="C26" s="67">
        <v>0</v>
      </c>
      <c r="E26" s="24"/>
      <c r="F26" s="57"/>
      <c r="G26" s="57"/>
      <c r="H26" s="55"/>
    </row>
    <row r="27" spans="1:8" ht="15" x14ac:dyDescent="0.25">
      <c r="A27" s="9" t="s">
        <v>122</v>
      </c>
      <c r="B27" s="19">
        <f>SUM(B7:B26)</f>
        <v>13385956.310000002</v>
      </c>
      <c r="C27" s="19">
        <f>SUM(C7:C26)</f>
        <v>13077036.389999999</v>
      </c>
      <c r="E27"/>
      <c r="F27" s="25"/>
      <c r="G27" s="38"/>
      <c r="H27" s="26"/>
    </row>
    <row r="28" spans="1:8" ht="15" x14ac:dyDescent="0.25">
      <c r="B28" s="10"/>
      <c r="C28" s="46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2475434.1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552035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698236.2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522958.8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99132.3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1775214.9693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1183840.8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H40" s="55"/>
    </row>
    <row r="41" spans="1:8" s="46" customFormat="1" ht="12.75" x14ac:dyDescent="0.2">
      <c r="A41" s="44" t="s">
        <v>140</v>
      </c>
      <c r="B41" s="45">
        <v>172828.17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3495745.2400000007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18691.59</v>
      </c>
      <c r="E43" s="24"/>
      <c r="F43" s="24"/>
    </row>
    <row r="44" spans="1:8" s="46" customFormat="1" ht="12.75" x14ac:dyDescent="0.2">
      <c r="A44" s="50" t="s">
        <v>127</v>
      </c>
      <c r="B44" s="47">
        <v>134542.43</v>
      </c>
      <c r="F44" s="56"/>
      <c r="H44" s="55"/>
    </row>
    <row r="45" spans="1:8" s="46" customFormat="1" ht="12.75" x14ac:dyDescent="0.2">
      <c r="A45" s="44" t="s">
        <v>143</v>
      </c>
      <c r="B45" s="45">
        <v>172088.70686999999</v>
      </c>
      <c r="E45" s="24"/>
      <c r="F45" s="24"/>
      <c r="G45" s="55"/>
      <c r="H45" s="55"/>
    </row>
    <row r="46" spans="1:8" s="46" customFormat="1" ht="12.75" x14ac:dyDescent="0.2">
      <c r="A46" s="50" t="s">
        <v>144</v>
      </c>
      <c r="B46" s="47">
        <v>172088.74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134238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G49" s="55"/>
      <c r="H49" s="55"/>
    </row>
    <row r="50" spans="1:8" s="46" customFormat="1" ht="12.75" x14ac:dyDescent="0.2">
      <c r="A50" s="48" t="s">
        <v>148</v>
      </c>
      <c r="B50" s="67">
        <v>0</v>
      </c>
      <c r="E50" s="24"/>
      <c r="F50" s="57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11281752.28617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1795284.1038299985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5">
    <pageSetUpPr fitToPage="1"/>
  </sheetPr>
  <dimension ref="A1:H54"/>
  <sheetViews>
    <sheetView zoomScaleNormal="100" workbookViewId="0">
      <pane ySplit="3" topLeftCell="A22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88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2175679.02</v>
      </c>
      <c r="C7" s="51">
        <v>2239382.2999999998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363244.49</v>
      </c>
      <c r="C8" s="51">
        <v>360750.83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1685744.81</v>
      </c>
      <c r="C9" s="51">
        <v>1705075.94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613690.68000000005</v>
      </c>
      <c r="C10" s="51">
        <v>616313.56999999995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459632.26</v>
      </c>
      <c r="C11" s="51">
        <v>463536.95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87136.03</v>
      </c>
      <c r="C12" s="51">
        <v>89092.37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67">
        <v>0</v>
      </c>
      <c r="C13" s="67">
        <v>0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1757402.31</v>
      </c>
      <c r="C14" s="51">
        <v>1748699.19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16800</v>
      </c>
      <c r="C15" s="51">
        <v>15400</v>
      </c>
      <c r="E15" s="24"/>
      <c r="F15" s="27"/>
      <c r="G15" s="27"/>
    </row>
    <row r="16" spans="1:8" s="46" customFormat="1" ht="12.75" x14ac:dyDescent="0.25">
      <c r="A16" s="44" t="s">
        <v>107</v>
      </c>
      <c r="B16" s="51">
        <v>1040496.18</v>
      </c>
      <c r="C16" s="51">
        <v>1042794.43</v>
      </c>
      <c r="E16" s="24"/>
      <c r="F16" s="27"/>
      <c r="G16" s="27"/>
    </row>
    <row r="17" spans="1:8" s="46" customFormat="1" ht="12.75" x14ac:dyDescent="0.25">
      <c r="A17" s="44" t="s">
        <v>120</v>
      </c>
      <c r="B17" s="67">
        <v>0</v>
      </c>
      <c r="C17" s="67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135020.25</v>
      </c>
      <c r="C19" s="51">
        <v>137787.01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3103961.5100000002</v>
      </c>
      <c r="C21" s="51">
        <v>3112112.9599999995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201.52</v>
      </c>
      <c r="C22" s="51">
        <v>423636.17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154054.9</v>
      </c>
      <c r="C23" s="51">
        <v>156783.57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163379.38</v>
      </c>
      <c r="C24" s="51">
        <v>193622.43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5909.81</v>
      </c>
      <c r="C25" s="51">
        <v>5909.81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376200</v>
      </c>
      <c r="C26" s="45">
        <v>376200</v>
      </c>
      <c r="E26" s="24"/>
      <c r="F26" s="57"/>
      <c r="G26" s="57"/>
      <c r="H26" s="55"/>
    </row>
    <row r="27" spans="1:8" ht="15" x14ac:dyDescent="0.25">
      <c r="A27" s="9" t="s">
        <v>122</v>
      </c>
      <c r="B27" s="19">
        <f>SUM(B7:B26)</f>
        <v>12138553.15</v>
      </c>
      <c r="C27" s="19">
        <f>SUM(C7:C26)</f>
        <v>12687097.529999999</v>
      </c>
      <c r="E27"/>
      <c r="F27" s="25"/>
      <c r="G27" s="38"/>
      <c r="H27" s="26"/>
    </row>
    <row r="28" spans="1:8" ht="15" x14ac:dyDescent="0.25">
      <c r="B28" s="10"/>
      <c r="C28" s="46"/>
      <c r="E28"/>
      <c r="F28" s="26"/>
      <c r="G28" s="26"/>
      <c r="H28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2175321.98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911523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613584.72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459557.28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87113.88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67">
        <v>0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1571814.122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1040316.48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H40" s="55"/>
    </row>
    <row r="41" spans="1:8" s="46" customFormat="1" ht="12.75" x14ac:dyDescent="0.2">
      <c r="A41" s="44" t="s">
        <v>140</v>
      </c>
      <c r="B41" s="45">
        <v>140497.09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3559802.100000001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85867.62</v>
      </c>
      <c r="E43" s="24"/>
      <c r="F43" s="24"/>
    </row>
    <row r="44" spans="1:8" s="46" customFormat="1" ht="12.75" x14ac:dyDescent="0.2">
      <c r="A44" s="50" t="s">
        <v>127</v>
      </c>
      <c r="B44" s="47">
        <v>128838.68</v>
      </c>
      <c r="F44" s="56"/>
      <c r="H44" s="55"/>
    </row>
    <row r="45" spans="1:8" s="46" customFormat="1" ht="12.75" x14ac:dyDescent="0.2">
      <c r="A45" s="44" t="s">
        <v>143</v>
      </c>
      <c r="B45" s="45">
        <v>232863.51895199998</v>
      </c>
      <c r="E45" s="24"/>
      <c r="F45" s="24"/>
      <c r="G45" s="55"/>
      <c r="H45" s="55"/>
    </row>
    <row r="46" spans="1:8" s="46" customFormat="1" ht="12.75" x14ac:dyDescent="0.2">
      <c r="A46" s="50" t="s">
        <v>144</v>
      </c>
      <c r="B46" s="47">
        <v>232863.57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109200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4"/>
      <c r="G49" s="55"/>
      <c r="H49" s="55"/>
    </row>
    <row r="50" spans="1:8" s="46" customFormat="1" ht="12.75" x14ac:dyDescent="0.2">
      <c r="A50" s="48" t="s">
        <v>148</v>
      </c>
      <c r="B50" s="45">
        <v>376200</v>
      </c>
      <c r="E50" s="24"/>
      <c r="F50" s="57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11277794.170952002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1409303.3590479977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6">
    <pageSetUpPr fitToPage="1"/>
  </sheetPr>
  <dimension ref="A1:H54"/>
  <sheetViews>
    <sheetView zoomScaleNormal="100" workbookViewId="0">
      <pane ySplit="3" topLeftCell="A4" activePane="bottomLeft" state="frozen"/>
      <selection sqref="A1:C1"/>
      <selection pane="bottomLeft" sqref="A1:C1"/>
    </sheetView>
  </sheetViews>
  <sheetFormatPr defaultRowHeight="14.25" x14ac:dyDescent="0.25"/>
  <cols>
    <col min="1" max="1" width="56.140625" style="2" customWidth="1"/>
    <col min="2" max="2" width="18.5703125" style="4" customWidth="1"/>
    <col min="3" max="3" width="18.28515625" style="2" customWidth="1"/>
    <col min="4" max="4" width="11.85546875" style="2" customWidth="1"/>
    <col min="5" max="5" width="16.5703125" style="2" customWidth="1"/>
    <col min="6" max="6" width="26.140625" style="2" customWidth="1"/>
    <col min="7" max="7" width="15.85546875" style="2" customWidth="1"/>
    <col min="8" max="16384" width="9.140625" style="2"/>
  </cols>
  <sheetData>
    <row r="1" spans="1:8" ht="40.5" customHeight="1" x14ac:dyDescent="0.25">
      <c r="A1" s="88" t="s">
        <v>154</v>
      </c>
      <c r="B1" s="88"/>
      <c r="C1" s="88"/>
      <c r="D1" s="8"/>
      <c r="E1" s="13"/>
      <c r="F1" s="13"/>
    </row>
    <row r="2" spans="1:8" ht="6.75" customHeight="1" thickBot="1" x14ac:dyDescent="0.3"/>
    <row r="3" spans="1:8" ht="30.75" customHeight="1" thickBot="1" x14ac:dyDescent="0.3">
      <c r="A3" s="92" t="s">
        <v>89</v>
      </c>
      <c r="B3" s="92"/>
      <c r="C3" s="92"/>
      <c r="D3" s="15"/>
      <c r="E3" s="1" t="s">
        <v>91</v>
      </c>
      <c r="F3" s="12"/>
    </row>
    <row r="4" spans="1:8" ht="6" customHeight="1" x14ac:dyDescent="0.25"/>
    <row r="5" spans="1:8" x14ac:dyDescent="0.25">
      <c r="A5" s="86" t="s">
        <v>103</v>
      </c>
      <c r="B5" s="90" t="s">
        <v>123</v>
      </c>
      <c r="C5" s="91"/>
      <c r="E5" s="5"/>
      <c r="F5" s="6"/>
    </row>
    <row r="6" spans="1:8" x14ac:dyDescent="0.25">
      <c r="A6" s="87"/>
      <c r="B6" s="16" t="s">
        <v>97</v>
      </c>
      <c r="C6" s="16" t="s">
        <v>98</v>
      </c>
      <c r="E6" s="5"/>
      <c r="F6" s="6"/>
    </row>
    <row r="7" spans="1:8" s="46" customFormat="1" ht="12.75" x14ac:dyDescent="0.2">
      <c r="A7" s="44" t="s">
        <v>117</v>
      </c>
      <c r="B7" s="45">
        <v>1007396.3</v>
      </c>
      <c r="C7" s="51">
        <v>974009.36</v>
      </c>
      <c r="E7" s="24"/>
      <c r="F7" s="27"/>
      <c r="G7" s="27"/>
      <c r="H7" s="55"/>
    </row>
    <row r="8" spans="1:8" s="46" customFormat="1" ht="25.5" x14ac:dyDescent="0.2">
      <c r="A8" s="44" t="s">
        <v>106</v>
      </c>
      <c r="B8" s="45">
        <v>144224</v>
      </c>
      <c r="C8" s="51">
        <v>140218.63</v>
      </c>
      <c r="E8" s="24"/>
      <c r="F8" s="24"/>
      <c r="G8" s="24"/>
      <c r="H8" s="55"/>
    </row>
    <row r="9" spans="1:8" s="46" customFormat="1" ht="12.75" x14ac:dyDescent="0.25">
      <c r="A9" s="44" t="s">
        <v>118</v>
      </c>
      <c r="B9" s="51">
        <v>780543.81</v>
      </c>
      <c r="C9" s="51">
        <v>746381.31</v>
      </c>
      <c r="E9" s="24"/>
      <c r="F9" s="27"/>
      <c r="G9" s="27"/>
    </row>
    <row r="10" spans="1:8" s="46" customFormat="1" ht="25.5" x14ac:dyDescent="0.2">
      <c r="A10" s="44" t="s">
        <v>113</v>
      </c>
      <c r="B10" s="45">
        <v>284153.71999999997</v>
      </c>
      <c r="C10" s="51">
        <v>270996.89</v>
      </c>
      <c r="E10" s="24"/>
      <c r="F10" s="27"/>
      <c r="G10" s="27"/>
      <c r="H10" s="55"/>
    </row>
    <row r="11" spans="1:8" s="46" customFormat="1" ht="12.75" x14ac:dyDescent="0.2">
      <c r="A11" s="44" t="s">
        <v>104</v>
      </c>
      <c r="B11" s="45">
        <v>212821.65</v>
      </c>
      <c r="C11" s="51">
        <v>203510.91</v>
      </c>
      <c r="E11" s="24"/>
      <c r="F11" s="27"/>
      <c r="G11" s="27"/>
      <c r="H11" s="55"/>
    </row>
    <row r="12" spans="1:8" s="46" customFormat="1" ht="12.75" x14ac:dyDescent="0.2">
      <c r="A12" s="44" t="s">
        <v>100</v>
      </c>
      <c r="B12" s="45">
        <v>40346.129999999997</v>
      </c>
      <c r="C12" s="51">
        <v>38678.199999999997</v>
      </c>
      <c r="E12" s="24"/>
      <c r="F12" s="27"/>
      <c r="G12" s="27"/>
      <c r="H12" s="55"/>
    </row>
    <row r="13" spans="1:8" s="46" customFormat="1" ht="12.75" x14ac:dyDescent="0.2">
      <c r="A13" s="44" t="s">
        <v>101</v>
      </c>
      <c r="B13" s="45">
        <v>48528.83</v>
      </c>
      <c r="C13" s="51">
        <v>46025.71</v>
      </c>
      <c r="E13" s="24"/>
      <c r="F13" s="24"/>
      <c r="G13" s="24"/>
      <c r="H13" s="55"/>
    </row>
    <row r="14" spans="1:8" s="46" customFormat="1" ht="12.75" x14ac:dyDescent="0.2">
      <c r="A14" s="44" t="s">
        <v>105</v>
      </c>
      <c r="B14" s="45">
        <v>915724.11</v>
      </c>
      <c r="C14" s="51">
        <v>861267.93</v>
      </c>
      <c r="E14" s="24"/>
      <c r="F14" s="27"/>
      <c r="G14" s="27"/>
      <c r="H14" s="55"/>
    </row>
    <row r="15" spans="1:8" s="46" customFormat="1" ht="12.75" x14ac:dyDescent="0.25">
      <c r="A15" s="44" t="s">
        <v>119</v>
      </c>
      <c r="B15" s="51">
        <v>0</v>
      </c>
      <c r="C15" s="51">
        <v>0</v>
      </c>
      <c r="E15" s="24"/>
      <c r="F15" s="24"/>
      <c r="G15" s="24"/>
    </row>
    <row r="16" spans="1:8" s="46" customFormat="1" ht="12.75" x14ac:dyDescent="0.25">
      <c r="A16" s="44" t="s">
        <v>107</v>
      </c>
      <c r="B16" s="51">
        <v>481777.07</v>
      </c>
      <c r="C16" s="51">
        <v>460127.35</v>
      </c>
      <c r="E16" s="24"/>
      <c r="F16" s="27"/>
      <c r="G16" s="27"/>
    </row>
    <row r="17" spans="1:8" s="46" customFormat="1" ht="12.75" x14ac:dyDescent="0.25">
      <c r="A17" s="44" t="s">
        <v>120</v>
      </c>
      <c r="B17" s="51">
        <v>0</v>
      </c>
      <c r="C17" s="51">
        <v>0</v>
      </c>
      <c r="E17" s="24"/>
      <c r="F17" s="37"/>
      <c r="G17" s="37"/>
    </row>
    <row r="18" spans="1:8" s="46" customFormat="1" ht="12.75" x14ac:dyDescent="0.2">
      <c r="A18" s="44" t="s">
        <v>108</v>
      </c>
      <c r="B18" s="67">
        <v>0</v>
      </c>
      <c r="C18" s="67">
        <v>0</v>
      </c>
      <c r="E18" s="24"/>
      <c r="F18" s="24"/>
      <c r="G18" s="24"/>
      <c r="H18" s="55"/>
    </row>
    <row r="19" spans="1:8" s="46" customFormat="1" ht="12.75" x14ac:dyDescent="0.25">
      <c r="A19" s="44" t="s">
        <v>141</v>
      </c>
      <c r="B19" s="51">
        <v>97638.760000000009</v>
      </c>
      <c r="C19" s="51">
        <v>101787.9</v>
      </c>
      <c r="E19" s="24"/>
      <c r="F19" s="27"/>
      <c r="G19" s="27"/>
    </row>
    <row r="20" spans="1:8" s="46" customFormat="1" ht="12.75" x14ac:dyDescent="0.25">
      <c r="A20" s="44" t="s">
        <v>121</v>
      </c>
      <c r="B20" s="67">
        <v>0</v>
      </c>
      <c r="C20" s="51">
        <v>0</v>
      </c>
      <c r="E20" s="24"/>
      <c r="F20" s="24"/>
      <c r="G20" s="24"/>
    </row>
    <row r="21" spans="1:8" s="46" customFormat="1" ht="25.5" x14ac:dyDescent="0.25">
      <c r="A21" s="44" t="s">
        <v>109</v>
      </c>
      <c r="B21" s="45">
        <v>4516.2299999999996</v>
      </c>
      <c r="C21" s="51">
        <v>16371.020000000002</v>
      </c>
      <c r="E21" s="24"/>
      <c r="F21" s="24"/>
      <c r="G21" s="24"/>
    </row>
    <row r="22" spans="1:8" s="46" customFormat="1" ht="25.5" x14ac:dyDescent="0.25">
      <c r="A22" s="44" t="s">
        <v>110</v>
      </c>
      <c r="B22" s="45">
        <v>0</v>
      </c>
      <c r="C22" s="51">
        <v>33049.369999999995</v>
      </c>
      <c r="E22" s="24"/>
      <c r="F22" s="24"/>
      <c r="G22" s="24"/>
    </row>
    <row r="23" spans="1:8" s="46" customFormat="1" ht="12.75" x14ac:dyDescent="0.25">
      <c r="A23" s="44" t="s">
        <v>111</v>
      </c>
      <c r="B23" s="51">
        <v>71332.37</v>
      </c>
      <c r="C23" s="51">
        <v>68464.399999999994</v>
      </c>
      <c r="E23" s="24"/>
      <c r="F23" s="37"/>
      <c r="G23" s="37"/>
    </row>
    <row r="24" spans="1:8" s="46" customFormat="1" ht="12.75" x14ac:dyDescent="0.2">
      <c r="A24" s="44" t="s">
        <v>112</v>
      </c>
      <c r="B24" s="51">
        <v>0</v>
      </c>
      <c r="C24" s="51">
        <v>8.6</v>
      </c>
      <c r="E24" s="24"/>
      <c r="F24" s="37"/>
      <c r="G24" s="37"/>
      <c r="H24" s="55"/>
    </row>
    <row r="25" spans="1:8" s="46" customFormat="1" ht="12.75" x14ac:dyDescent="0.2">
      <c r="A25" s="44" t="s">
        <v>150</v>
      </c>
      <c r="B25" s="45">
        <v>61693.86</v>
      </c>
      <c r="C25" s="51">
        <v>85451.31</v>
      </c>
      <c r="E25" s="24"/>
      <c r="F25" s="56"/>
      <c r="G25" s="56"/>
      <c r="H25" s="55"/>
    </row>
    <row r="26" spans="1:8" s="46" customFormat="1" ht="12.75" x14ac:dyDescent="0.2">
      <c r="A26" s="44" t="s">
        <v>151</v>
      </c>
      <c r="B26" s="45">
        <v>158760</v>
      </c>
      <c r="C26" s="45">
        <v>158760</v>
      </c>
      <c r="E26" s="24"/>
      <c r="F26" s="57"/>
      <c r="G26" s="57"/>
      <c r="H26" s="55"/>
    </row>
    <row r="27" spans="1:8" ht="15" x14ac:dyDescent="0.25">
      <c r="A27" s="9" t="s">
        <v>122</v>
      </c>
      <c r="B27" s="19">
        <f>SUM(B7:B26)</f>
        <v>4309456.84</v>
      </c>
      <c r="C27" s="19">
        <f>SUM(C7:C26)</f>
        <v>4205108.8900000006</v>
      </c>
      <c r="E27"/>
      <c r="F27" s="25"/>
      <c r="G27" s="38"/>
      <c r="H27" s="26"/>
    </row>
    <row r="28" spans="1:8" ht="15" x14ac:dyDescent="0.25">
      <c r="B28" s="10"/>
      <c r="C28" s="46"/>
      <c r="E28"/>
      <c r="F28" s="26"/>
      <c r="G28" s="26"/>
      <c r="H28"/>
    </row>
    <row r="29" spans="1:8" x14ac:dyDescent="0.25">
      <c r="A29" s="16" t="s">
        <v>103</v>
      </c>
      <c r="B29" s="17" t="s">
        <v>124</v>
      </c>
      <c r="C29" s="59"/>
    </row>
    <row r="30" spans="1:8" s="46" customFormat="1" ht="12.75" x14ac:dyDescent="0.2">
      <c r="A30" s="44" t="s">
        <v>117</v>
      </c>
      <c r="B30" s="45">
        <v>1007438.1</v>
      </c>
      <c r="C30" s="59"/>
      <c r="E30" s="24"/>
      <c r="F30" s="54"/>
      <c r="G30" s="55"/>
      <c r="H30" s="55"/>
    </row>
    <row r="31" spans="1:8" s="46" customFormat="1" ht="12.75" x14ac:dyDescent="0.2">
      <c r="A31" s="44" t="s">
        <v>125</v>
      </c>
      <c r="B31" s="45">
        <v>325965</v>
      </c>
      <c r="E31" s="24"/>
      <c r="F31" s="27"/>
      <c r="G31" s="55"/>
      <c r="H31" s="55"/>
    </row>
    <row r="32" spans="1:8" s="46" customFormat="1" ht="25.5" x14ac:dyDescent="0.2">
      <c r="A32" s="44" t="s">
        <v>99</v>
      </c>
      <c r="B32" s="45">
        <v>284164.2</v>
      </c>
      <c r="E32" s="24"/>
      <c r="F32" s="37"/>
      <c r="G32" s="55"/>
      <c r="H32" s="55"/>
    </row>
    <row r="33" spans="1:8" s="46" customFormat="1" ht="12.75" x14ac:dyDescent="0.2">
      <c r="A33" s="44" t="s">
        <v>114</v>
      </c>
      <c r="B33" s="45">
        <v>212830.8</v>
      </c>
      <c r="E33" s="24"/>
      <c r="F33" s="37"/>
      <c r="G33" s="55"/>
      <c r="H33" s="55"/>
    </row>
    <row r="34" spans="1:8" s="46" customFormat="1" ht="12.75" x14ac:dyDescent="0.2">
      <c r="A34" s="44" t="s">
        <v>131</v>
      </c>
      <c r="B34" s="45">
        <v>40344.300000000003</v>
      </c>
      <c r="E34" s="24"/>
      <c r="F34" s="37"/>
      <c r="G34" s="55"/>
      <c r="H34" s="55"/>
    </row>
    <row r="35" spans="1:8" s="46" customFormat="1" ht="12.75" x14ac:dyDescent="0.2">
      <c r="A35" s="44" t="s">
        <v>132</v>
      </c>
      <c r="B35" s="45">
        <v>106806</v>
      </c>
      <c r="E35" s="24"/>
      <c r="F35" s="24"/>
      <c r="G35" s="55"/>
      <c r="H35" s="55"/>
    </row>
    <row r="36" spans="1:8" s="46" customFormat="1" ht="12.75" x14ac:dyDescent="0.2">
      <c r="A36" s="44" t="s">
        <v>133</v>
      </c>
      <c r="B36" s="45">
        <v>816216.72400000005</v>
      </c>
      <c r="E36" s="24"/>
      <c r="F36" s="27"/>
      <c r="G36" s="55"/>
      <c r="H36" s="55"/>
    </row>
    <row r="37" spans="1:8" s="46" customFormat="1" ht="12.75" x14ac:dyDescent="0.2">
      <c r="A37" s="44" t="s">
        <v>102</v>
      </c>
      <c r="B37" s="45">
        <v>0</v>
      </c>
      <c r="E37" s="24"/>
      <c r="F37" s="27"/>
      <c r="G37" s="55"/>
      <c r="H37" s="55"/>
    </row>
    <row r="38" spans="1:8" s="46" customFormat="1" ht="12.75" x14ac:dyDescent="0.2">
      <c r="A38" s="44" t="s">
        <v>134</v>
      </c>
      <c r="B38" s="45">
        <v>481792.8</v>
      </c>
      <c r="E38" s="24"/>
      <c r="F38" s="37"/>
      <c r="G38" s="55"/>
      <c r="H38" s="55"/>
    </row>
    <row r="39" spans="1:8" s="46" customFormat="1" ht="12.75" x14ac:dyDescent="0.2">
      <c r="A39" s="44" t="s">
        <v>135</v>
      </c>
      <c r="B39" s="67">
        <v>0</v>
      </c>
      <c r="E39" s="24"/>
      <c r="F39" s="24"/>
      <c r="G39" s="55"/>
      <c r="H39" s="55"/>
    </row>
    <row r="40" spans="1:8" s="46" customFormat="1" ht="12.75" x14ac:dyDescent="0.2">
      <c r="A40" s="48" t="s">
        <v>136</v>
      </c>
      <c r="B40" s="67">
        <v>0</v>
      </c>
      <c r="E40" s="24"/>
      <c r="F40" s="24"/>
      <c r="H40" s="55"/>
    </row>
    <row r="41" spans="1:8" s="46" customFormat="1" ht="12.75" x14ac:dyDescent="0.2">
      <c r="A41" s="44" t="s">
        <v>140</v>
      </c>
      <c r="B41" s="45">
        <v>115427.41</v>
      </c>
      <c r="E41" s="24"/>
      <c r="F41" s="24"/>
      <c r="G41" s="55"/>
      <c r="H41" s="55"/>
    </row>
    <row r="42" spans="1:8" s="46" customFormat="1" ht="25.5" x14ac:dyDescent="0.2">
      <c r="A42" s="44" t="s">
        <v>142</v>
      </c>
      <c r="B42" s="45">
        <v>7808.97</v>
      </c>
      <c r="E42" s="24"/>
      <c r="F42" s="24"/>
      <c r="G42" s="55"/>
      <c r="H42" s="55"/>
    </row>
    <row r="43" spans="1:8" s="46" customFormat="1" ht="12.75" x14ac:dyDescent="0.25">
      <c r="A43" s="50" t="s">
        <v>115</v>
      </c>
      <c r="B43" s="47">
        <v>0</v>
      </c>
      <c r="E43" s="24"/>
      <c r="F43" s="24"/>
    </row>
    <row r="44" spans="1:8" s="46" customFormat="1" ht="12.75" x14ac:dyDescent="0.2">
      <c r="A44" s="50" t="s">
        <v>127</v>
      </c>
      <c r="B44" s="47">
        <v>7808.97</v>
      </c>
      <c r="F44" s="56"/>
      <c r="H44" s="55"/>
    </row>
    <row r="45" spans="1:8" s="46" customFormat="1" ht="12.75" x14ac:dyDescent="0.2">
      <c r="A45" s="44" t="s">
        <v>143</v>
      </c>
      <c r="B45" s="45">
        <v>67619.062980000002</v>
      </c>
      <c r="E45" s="24"/>
      <c r="F45" s="24"/>
      <c r="G45" s="55"/>
      <c r="H45" s="55"/>
    </row>
    <row r="46" spans="1:8" s="46" customFormat="1" ht="12.75" x14ac:dyDescent="0.2">
      <c r="A46" s="50" t="s">
        <v>144</v>
      </c>
      <c r="B46" s="47">
        <v>67619.100000000006</v>
      </c>
      <c r="F46" s="24"/>
      <c r="G46" s="55"/>
      <c r="H46" s="55"/>
    </row>
    <row r="47" spans="1:8" s="46" customFormat="1" ht="12.75" x14ac:dyDescent="0.2">
      <c r="A47" s="44" t="s">
        <v>145</v>
      </c>
      <c r="B47" s="45">
        <v>53136</v>
      </c>
      <c r="E47" s="24"/>
      <c r="F47" s="24"/>
      <c r="G47" s="55"/>
      <c r="H47" s="55"/>
    </row>
    <row r="48" spans="1:8" s="46" customFormat="1" ht="12.75" x14ac:dyDescent="0.2">
      <c r="A48" s="48" t="s">
        <v>146</v>
      </c>
      <c r="B48" s="49">
        <v>2130</v>
      </c>
      <c r="E48" s="24"/>
      <c r="F48" s="24"/>
      <c r="G48" s="55"/>
      <c r="H48" s="55"/>
    </row>
    <row r="49" spans="1:8" s="46" customFormat="1" ht="12.75" x14ac:dyDescent="0.2">
      <c r="A49" s="44" t="s">
        <v>147</v>
      </c>
      <c r="B49" s="45">
        <v>0</v>
      </c>
      <c r="E49" s="24"/>
      <c r="F49" s="27"/>
      <c r="G49" s="55"/>
      <c r="H49" s="55"/>
    </row>
    <row r="50" spans="1:8" s="46" customFormat="1" ht="12.75" x14ac:dyDescent="0.2">
      <c r="A50" s="48" t="s">
        <v>148</v>
      </c>
      <c r="B50" s="45">
        <v>158760</v>
      </c>
      <c r="E50" s="24"/>
      <c r="F50" s="57"/>
      <c r="H50" s="55"/>
    </row>
    <row r="51" spans="1:8" s="46" customFormat="1" ht="25.5" x14ac:dyDescent="0.2">
      <c r="A51" s="44" t="s">
        <v>149</v>
      </c>
      <c r="B51" s="67">
        <v>0</v>
      </c>
      <c r="E51" s="24"/>
      <c r="F51" s="24"/>
      <c r="H51" s="55"/>
    </row>
    <row r="52" spans="1:8" x14ac:dyDescent="0.25">
      <c r="A52" s="9" t="s">
        <v>126</v>
      </c>
      <c r="B52" s="18">
        <f>B30+B31+B32+B33+B36+B34+B35+B37+B39+B38+B41+B47+B42+B40+B45+B48+B49+B50+B51</f>
        <v>3680439.3669799999</v>
      </c>
      <c r="E52" s="31"/>
      <c r="F52" s="39"/>
    </row>
    <row r="53" spans="1:8" ht="4.5" customHeight="1" x14ac:dyDescent="0.25">
      <c r="B53" s="2"/>
      <c r="E53" s="31"/>
      <c r="F53" s="39"/>
    </row>
    <row r="54" spans="1:8" x14ac:dyDescent="0.25">
      <c r="A54" s="9" t="s">
        <v>116</v>
      </c>
      <c r="B54" s="18">
        <f>C27-B52</f>
        <v>524669.52302000066</v>
      </c>
    </row>
  </sheetData>
  <mergeCells count="4">
    <mergeCell ref="A1:C1"/>
    <mergeCell ref="A3:C3"/>
    <mergeCell ref="A5:A6"/>
    <mergeCell ref="B5:C5"/>
  </mergeCells>
  <phoneticPr fontId="0" type="noConversion"/>
  <hyperlinks>
    <hyperlink ref="E3" location="'Список домов'!A1" display="Назад к списку домов"/>
  </hyperlink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94</vt:i4>
      </vt:variant>
      <vt:variant>
        <vt:lpstr>Именованные диапазоны</vt:lpstr>
      </vt:variant>
      <vt:variant>
        <vt:i4>1</vt:i4>
      </vt:variant>
    </vt:vector>
  </HeadingPairs>
  <TitlesOfParts>
    <vt:vector size="95" baseType="lpstr">
      <vt:lpstr>Список домов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53</vt:lpstr>
      <vt:lpstr>54</vt:lpstr>
      <vt:lpstr>55</vt:lpstr>
      <vt:lpstr>56</vt:lpstr>
      <vt:lpstr>57</vt:lpstr>
      <vt:lpstr>58</vt:lpstr>
      <vt:lpstr>59</vt:lpstr>
      <vt:lpstr>60</vt:lpstr>
      <vt:lpstr>61</vt:lpstr>
      <vt:lpstr>62</vt:lpstr>
      <vt:lpstr>63</vt:lpstr>
      <vt:lpstr>64</vt:lpstr>
      <vt:lpstr>65</vt:lpstr>
      <vt:lpstr>66</vt:lpstr>
      <vt:lpstr>67</vt:lpstr>
      <vt:lpstr>68</vt:lpstr>
      <vt:lpstr>69</vt:lpstr>
      <vt:lpstr>70</vt:lpstr>
      <vt:lpstr>71</vt:lpstr>
      <vt:lpstr>72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  <vt:lpstr>85</vt:lpstr>
      <vt:lpstr>86</vt:lpstr>
      <vt:lpstr>87</vt:lpstr>
      <vt:lpstr>88</vt:lpstr>
      <vt:lpstr>89</vt:lpstr>
      <vt:lpstr>90</vt:lpstr>
      <vt:lpstr>91</vt:lpstr>
      <vt:lpstr>92</vt:lpstr>
      <vt:lpstr>93</vt:lpstr>
      <vt:lpstr>'Список домов'!Заголовки_для_печати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2024-03-29T12:46:07Z</dcterms:modified>
</cp:coreProperties>
</file>